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.sharepoint.com/sites/MIT/Shared Documents/General/BAJET DTU 2022/"/>
    </mc:Choice>
  </mc:AlternateContent>
  <xr:revisionPtr revIDLastSave="0" documentId="8_{7E72C772-9333-4849-9048-B97198FC43C3}" xr6:coauthVersionLast="47" xr6:coauthVersionMax="47" xr10:uidLastSave="{00000000-0000-0000-0000-000000000000}"/>
  <bookViews>
    <workbookView xWindow="-120" yWindow="-120" windowWidth="20730" windowHeight="11160" firstSheet="1" activeTab="1" xr2:uid="{68074244-658B-436B-A815-4133AB523DF6}"/>
  </bookViews>
  <sheets>
    <sheet name="Peruntukan ICT 20|21 " sheetId="1" r:id="rId1"/>
    <sheet name="Peruntukan ICT 20|22  SEBENAR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" i="5" l="1"/>
  <c r="AA8" i="5"/>
  <c r="Z12" i="5"/>
  <c r="AA12" i="5"/>
  <c r="Z20" i="5"/>
  <c r="AA20" i="5"/>
  <c r="Z23" i="5"/>
  <c r="AA23" i="5"/>
  <c r="Z42" i="5"/>
  <c r="AA42" i="5"/>
  <c r="T51" i="5"/>
  <c r="U51" i="5"/>
  <c r="V51" i="5"/>
  <c r="W51" i="5"/>
  <c r="X51" i="5"/>
  <c r="Y51" i="5"/>
  <c r="Z51" i="5"/>
  <c r="Z52" i="5"/>
  <c r="Z61" i="5"/>
  <c r="AA51" i="5"/>
  <c r="AA52" i="5"/>
  <c r="AA61" i="5"/>
  <c r="Z60" i="5"/>
  <c r="AA60" i="5"/>
  <c r="Z101" i="5"/>
  <c r="AA101" i="5"/>
  <c r="Z105" i="5"/>
  <c r="AA105" i="5"/>
  <c r="Z106" i="5"/>
  <c r="AA106" i="5"/>
  <c r="Z110" i="5"/>
  <c r="AA110" i="5"/>
  <c r="V110" i="5"/>
  <c r="V105" i="5"/>
  <c r="V101" i="5"/>
  <c r="V60" i="5"/>
  <c r="V42" i="5"/>
  <c r="V52" i="5"/>
  <c r="V23" i="5"/>
  <c r="V20" i="5"/>
  <c r="V12" i="5"/>
  <c r="V8" i="5"/>
  <c r="W110" i="5"/>
  <c r="W105" i="5"/>
  <c r="W101" i="5"/>
  <c r="W60" i="5"/>
  <c r="W42" i="5"/>
  <c r="W52" i="5"/>
  <c r="W23" i="5"/>
  <c r="W20" i="5"/>
  <c r="W12" i="5"/>
  <c r="W8" i="5"/>
  <c r="Y110" i="5"/>
  <c r="Y105" i="5"/>
  <c r="Y101" i="5"/>
  <c r="Y60" i="5"/>
  <c r="Y42" i="5"/>
  <c r="Y52" i="5"/>
  <c r="Y23" i="5"/>
  <c r="Y20" i="5"/>
  <c r="Y12" i="5"/>
  <c r="Y8" i="5"/>
  <c r="X110" i="5"/>
  <c r="X105" i="5"/>
  <c r="X101" i="5"/>
  <c r="X60" i="5"/>
  <c r="X42" i="5"/>
  <c r="X52" i="5"/>
  <c r="X23" i="5"/>
  <c r="X20" i="5"/>
  <c r="X12" i="5"/>
  <c r="X8" i="5"/>
  <c r="T23" i="5"/>
  <c r="U23" i="5"/>
  <c r="T20" i="5"/>
  <c r="U20" i="5"/>
  <c r="T12" i="5"/>
  <c r="U12" i="5"/>
  <c r="T8" i="5"/>
  <c r="U8" i="5"/>
  <c r="U60" i="5"/>
  <c r="T60" i="5"/>
  <c r="U105" i="5"/>
  <c r="T105" i="5"/>
  <c r="U42" i="5"/>
  <c r="U52" i="5"/>
  <c r="T42" i="5"/>
  <c r="T52" i="5"/>
  <c r="U110" i="5"/>
  <c r="U101" i="5"/>
  <c r="T101" i="5"/>
  <c r="S101" i="5"/>
  <c r="S110" i="5"/>
  <c r="T110" i="5"/>
  <c r="R110" i="5"/>
  <c r="R105" i="5"/>
  <c r="R101" i="5"/>
  <c r="R60" i="5"/>
  <c r="R51" i="5"/>
  <c r="R42" i="5"/>
  <c r="R23" i="5"/>
  <c r="R20" i="5"/>
  <c r="R12" i="5"/>
  <c r="R8" i="5"/>
  <c r="N110" i="5"/>
  <c r="N105" i="5"/>
  <c r="N101" i="5"/>
  <c r="N60" i="5"/>
  <c r="N51" i="5"/>
  <c r="N42" i="5"/>
  <c r="N23" i="5"/>
  <c r="N20" i="5"/>
  <c r="N12" i="5"/>
  <c r="N8" i="5"/>
  <c r="Q110" i="5"/>
  <c r="AB84" i="5"/>
  <c r="E84" i="5"/>
  <c r="AB85" i="5"/>
  <c r="E85" i="5"/>
  <c r="AB86" i="5"/>
  <c r="E86" i="5"/>
  <c r="AB87" i="5"/>
  <c r="E87" i="5"/>
  <c r="AB88" i="5"/>
  <c r="E88" i="5"/>
  <c r="AB89" i="5"/>
  <c r="E89" i="5"/>
  <c r="AB90" i="5"/>
  <c r="E90" i="5"/>
  <c r="AB91" i="5"/>
  <c r="E91" i="5"/>
  <c r="AB92" i="5"/>
  <c r="E92" i="5"/>
  <c r="AB66" i="5"/>
  <c r="E66" i="5"/>
  <c r="AB67" i="5"/>
  <c r="E67" i="5"/>
  <c r="AB68" i="5"/>
  <c r="E68" i="5"/>
  <c r="AB69" i="5"/>
  <c r="E69" i="5"/>
  <c r="AB70" i="5"/>
  <c r="E70" i="5"/>
  <c r="AB71" i="5"/>
  <c r="E71" i="5"/>
  <c r="AB72" i="5"/>
  <c r="E72" i="5"/>
  <c r="AB73" i="5"/>
  <c r="E73" i="5"/>
  <c r="AB74" i="5"/>
  <c r="E74" i="5"/>
  <c r="AB75" i="5"/>
  <c r="E75" i="5"/>
  <c r="AB76" i="5"/>
  <c r="E76" i="5"/>
  <c r="AB77" i="5"/>
  <c r="E77" i="5"/>
  <c r="P60" i="5"/>
  <c r="Q60" i="5"/>
  <c r="S60" i="5"/>
  <c r="M60" i="5"/>
  <c r="Q105" i="5"/>
  <c r="Q101" i="5"/>
  <c r="Q51" i="5"/>
  <c r="Q42" i="5"/>
  <c r="Q23" i="5"/>
  <c r="Q20" i="5"/>
  <c r="Q12" i="5"/>
  <c r="Q8" i="5"/>
  <c r="C101" i="5"/>
  <c r="AB49" i="5"/>
  <c r="E49" i="5"/>
  <c r="D110" i="5"/>
  <c r="D105" i="5"/>
  <c r="D101" i="5"/>
  <c r="D60" i="5"/>
  <c r="D51" i="5"/>
  <c r="D42" i="5"/>
  <c r="D23" i="5"/>
  <c r="D20" i="5"/>
  <c r="D12" i="5"/>
  <c r="D8" i="5"/>
  <c r="AB109" i="5"/>
  <c r="E109" i="5"/>
  <c r="AB108" i="5"/>
  <c r="E108" i="5"/>
  <c r="AB104" i="5"/>
  <c r="E104" i="5"/>
  <c r="AB103" i="5"/>
  <c r="E103" i="5"/>
  <c r="AB64" i="5"/>
  <c r="E64" i="5"/>
  <c r="AB65" i="5"/>
  <c r="E65" i="5"/>
  <c r="AB78" i="5"/>
  <c r="E78" i="5"/>
  <c r="AB79" i="5"/>
  <c r="E79" i="5"/>
  <c r="AB80" i="5"/>
  <c r="E80" i="5"/>
  <c r="AB81" i="5"/>
  <c r="E81" i="5"/>
  <c r="AB82" i="5"/>
  <c r="E82" i="5"/>
  <c r="AB83" i="5"/>
  <c r="E83" i="5"/>
  <c r="AB93" i="5"/>
  <c r="E93" i="5"/>
  <c r="AB94" i="5"/>
  <c r="E94" i="5"/>
  <c r="AB95" i="5"/>
  <c r="E95" i="5"/>
  <c r="AB96" i="5"/>
  <c r="E96" i="5"/>
  <c r="AB97" i="5"/>
  <c r="E97" i="5"/>
  <c r="AB98" i="5"/>
  <c r="E98" i="5"/>
  <c r="AB99" i="5"/>
  <c r="E99" i="5"/>
  <c r="AB100" i="5"/>
  <c r="E100" i="5"/>
  <c r="AB63" i="5"/>
  <c r="E63" i="5"/>
  <c r="AB56" i="5"/>
  <c r="AB57" i="5"/>
  <c r="AB58" i="5"/>
  <c r="AB59" i="5"/>
  <c r="AB55" i="5"/>
  <c r="E55" i="5"/>
  <c r="AB45" i="5"/>
  <c r="E45" i="5"/>
  <c r="AB46" i="5"/>
  <c r="E46" i="5"/>
  <c r="AB47" i="5"/>
  <c r="E47" i="5"/>
  <c r="AB48" i="5"/>
  <c r="E48" i="5"/>
  <c r="AB50" i="5"/>
  <c r="E50" i="5"/>
  <c r="AB44" i="5"/>
  <c r="E44" i="5"/>
  <c r="AB27" i="5"/>
  <c r="E27" i="5"/>
  <c r="AB28" i="5"/>
  <c r="E28" i="5"/>
  <c r="AB29" i="5"/>
  <c r="E29" i="5"/>
  <c r="AB30" i="5"/>
  <c r="E30" i="5"/>
  <c r="AB31" i="5"/>
  <c r="E31" i="5"/>
  <c r="AB32" i="5"/>
  <c r="E32" i="5"/>
  <c r="AB33" i="5"/>
  <c r="E33" i="5"/>
  <c r="AB34" i="5"/>
  <c r="E34" i="5"/>
  <c r="AB35" i="5"/>
  <c r="E35" i="5"/>
  <c r="AB37" i="5"/>
  <c r="E37" i="5"/>
  <c r="AB38" i="5"/>
  <c r="E38" i="5"/>
  <c r="AB39" i="5"/>
  <c r="E39" i="5"/>
  <c r="AB40" i="5"/>
  <c r="E40" i="5"/>
  <c r="AB41" i="5"/>
  <c r="E41" i="5"/>
  <c r="AB26" i="5"/>
  <c r="E26" i="5"/>
  <c r="AB22" i="5"/>
  <c r="E22" i="5"/>
  <c r="AB15" i="5"/>
  <c r="E15" i="5"/>
  <c r="AB16" i="5"/>
  <c r="E16" i="5"/>
  <c r="AB17" i="5"/>
  <c r="E17" i="5"/>
  <c r="AB18" i="5"/>
  <c r="E18" i="5"/>
  <c r="AB19" i="5"/>
  <c r="E19" i="5"/>
  <c r="AB14" i="5"/>
  <c r="E14" i="5"/>
  <c r="AB11" i="5"/>
  <c r="E11" i="5"/>
  <c r="AB10" i="5"/>
  <c r="E10" i="5"/>
  <c r="AB7" i="5"/>
  <c r="E7" i="5"/>
  <c r="AB6" i="5"/>
  <c r="E6" i="5"/>
  <c r="S105" i="5"/>
  <c r="S51" i="5"/>
  <c r="S42" i="5"/>
  <c r="S23" i="5"/>
  <c r="S20" i="5"/>
  <c r="S12" i="5"/>
  <c r="S8" i="5"/>
  <c r="M8" i="5"/>
  <c r="O8" i="5"/>
  <c r="P8" i="5"/>
  <c r="M12" i="5"/>
  <c r="O12" i="5"/>
  <c r="P12" i="5"/>
  <c r="M20" i="5"/>
  <c r="O20" i="5"/>
  <c r="P20" i="5"/>
  <c r="M23" i="5"/>
  <c r="O23" i="5"/>
  <c r="P23" i="5"/>
  <c r="M42" i="5"/>
  <c r="O42" i="5"/>
  <c r="P42" i="5"/>
  <c r="M51" i="5"/>
  <c r="O51" i="5"/>
  <c r="P51" i="5"/>
  <c r="M101" i="5"/>
  <c r="M106" i="5"/>
  <c r="O101" i="5"/>
  <c r="P110" i="5"/>
  <c r="P105" i="5"/>
  <c r="P101" i="5"/>
  <c r="M110" i="5"/>
  <c r="O110" i="5"/>
  <c r="C110" i="5"/>
  <c r="C105" i="5"/>
  <c r="AA111" i="5"/>
  <c r="Z111" i="5"/>
  <c r="C106" i="5"/>
  <c r="V61" i="5"/>
  <c r="V106" i="5"/>
  <c r="Y106" i="5"/>
  <c r="W61" i="5"/>
  <c r="W106" i="5"/>
  <c r="W111" i="5"/>
  <c r="X61" i="5"/>
  <c r="X106" i="5"/>
  <c r="Y61" i="5"/>
  <c r="U61" i="5"/>
  <c r="T61" i="5"/>
  <c r="S106" i="5"/>
  <c r="S111" i="5"/>
  <c r="R52" i="5"/>
  <c r="R61" i="5"/>
  <c r="U106" i="5"/>
  <c r="T106" i="5"/>
  <c r="R106" i="5"/>
  <c r="N52" i="5"/>
  <c r="N61" i="5"/>
  <c r="N106" i="5"/>
  <c r="Q52" i="5"/>
  <c r="Q61" i="5"/>
  <c r="Q106" i="5"/>
  <c r="Q111" i="5"/>
  <c r="O52" i="5"/>
  <c r="M52" i="5"/>
  <c r="M61" i="5"/>
  <c r="M111" i="5"/>
  <c r="D106" i="5"/>
  <c r="D52" i="5"/>
  <c r="D61" i="5"/>
  <c r="P52" i="5"/>
  <c r="P61" i="5"/>
  <c r="S52" i="5"/>
  <c r="S61" i="5"/>
  <c r="P106" i="5"/>
  <c r="O105" i="5"/>
  <c r="O106" i="5"/>
  <c r="O60" i="5"/>
  <c r="I101" i="5"/>
  <c r="G8" i="5"/>
  <c r="G12" i="5"/>
  <c r="G23" i="5"/>
  <c r="G20" i="5"/>
  <c r="G42" i="5"/>
  <c r="G51" i="5"/>
  <c r="G60" i="5"/>
  <c r="G101" i="5"/>
  <c r="G105" i="5"/>
  <c r="G110" i="5"/>
  <c r="J101" i="5"/>
  <c r="L110" i="5"/>
  <c r="K110" i="5"/>
  <c r="J110" i="5"/>
  <c r="I110" i="5"/>
  <c r="H110" i="5"/>
  <c r="F110" i="5"/>
  <c r="L105" i="5"/>
  <c r="K105" i="5"/>
  <c r="J105" i="5"/>
  <c r="I105" i="5"/>
  <c r="H105" i="5"/>
  <c r="F105" i="5"/>
  <c r="K101" i="5"/>
  <c r="H101" i="5"/>
  <c r="F101" i="5"/>
  <c r="L60" i="5"/>
  <c r="K60" i="5"/>
  <c r="J60" i="5"/>
  <c r="I60" i="5"/>
  <c r="H60" i="5"/>
  <c r="F60" i="5"/>
  <c r="C60" i="5"/>
  <c r="L51" i="5"/>
  <c r="K51" i="5"/>
  <c r="J51" i="5"/>
  <c r="I51" i="5"/>
  <c r="H51" i="5"/>
  <c r="F51" i="5"/>
  <c r="C51" i="5"/>
  <c r="L42" i="5"/>
  <c r="K42" i="5"/>
  <c r="J42" i="5"/>
  <c r="I42" i="5"/>
  <c r="H42" i="5"/>
  <c r="F42" i="5"/>
  <c r="C42" i="5"/>
  <c r="L23" i="5"/>
  <c r="K23" i="5"/>
  <c r="J23" i="5"/>
  <c r="I23" i="5"/>
  <c r="H23" i="5"/>
  <c r="F23" i="5"/>
  <c r="C23" i="5"/>
  <c r="L20" i="5"/>
  <c r="K20" i="5"/>
  <c r="J20" i="5"/>
  <c r="I20" i="5"/>
  <c r="H20" i="5"/>
  <c r="F20" i="5"/>
  <c r="C20" i="5"/>
  <c r="L12" i="5"/>
  <c r="K12" i="5"/>
  <c r="J12" i="5"/>
  <c r="I12" i="5"/>
  <c r="H12" i="5"/>
  <c r="F12" i="5"/>
  <c r="C12" i="5"/>
  <c r="L8" i="5"/>
  <c r="K8" i="5"/>
  <c r="J8" i="5"/>
  <c r="I8" i="5"/>
  <c r="H8" i="5"/>
  <c r="F8" i="5"/>
  <c r="C8" i="5"/>
  <c r="V111" i="5"/>
  <c r="Y111" i="5"/>
  <c r="X111" i="5"/>
  <c r="U111" i="5"/>
  <c r="T111" i="5"/>
  <c r="R111" i="5"/>
  <c r="N111" i="5"/>
  <c r="AB12" i="5"/>
  <c r="E12" i="5"/>
  <c r="AB8" i="5"/>
  <c r="E8" i="5"/>
  <c r="AB110" i="5"/>
  <c r="E110" i="5"/>
  <c r="AB51" i="5"/>
  <c r="E51" i="5"/>
  <c r="AB60" i="5"/>
  <c r="E60" i="5"/>
  <c r="AB23" i="5"/>
  <c r="E23" i="5"/>
  <c r="AB20" i="5"/>
  <c r="E20" i="5"/>
  <c r="O61" i="5"/>
  <c r="D111" i="5"/>
  <c r="P111" i="5"/>
  <c r="G52" i="5"/>
  <c r="G61" i="5"/>
  <c r="AB105" i="5"/>
  <c r="E105" i="5"/>
  <c r="G106" i="5"/>
  <c r="C52" i="5"/>
  <c r="C61" i="5"/>
  <c r="J52" i="5"/>
  <c r="J61" i="5"/>
  <c r="F106" i="5"/>
  <c r="F52" i="5"/>
  <c r="K52" i="5"/>
  <c r="K61" i="5"/>
  <c r="L101" i="5"/>
  <c r="H106" i="5"/>
  <c r="K106" i="5"/>
  <c r="H52" i="5"/>
  <c r="H61" i="5"/>
  <c r="L52" i="5"/>
  <c r="L61" i="5"/>
  <c r="I106" i="5"/>
  <c r="I52" i="5"/>
  <c r="I61" i="5"/>
  <c r="J106" i="5"/>
  <c r="C36" i="1"/>
  <c r="C44" i="1"/>
  <c r="C45" i="1"/>
  <c r="L106" i="5"/>
  <c r="AB101" i="5"/>
  <c r="E101" i="5"/>
  <c r="F61" i="5"/>
  <c r="O111" i="5"/>
  <c r="C111" i="5"/>
  <c r="AB106" i="5"/>
  <c r="E106" i="5"/>
  <c r="G111" i="5"/>
  <c r="I111" i="5"/>
  <c r="K111" i="5"/>
  <c r="H111" i="5"/>
  <c r="J111" i="5"/>
  <c r="L111" i="5"/>
  <c r="F111" i="5"/>
  <c r="AC111" i="5"/>
  <c r="C23" i="1"/>
  <c r="C79" i="1"/>
  <c r="C12" i="1"/>
  <c r="C83" i="1"/>
  <c r="C84" i="1"/>
  <c r="C8" i="1"/>
  <c r="C20" i="1"/>
  <c r="C87" i="1"/>
  <c r="C51" i="1"/>
  <c r="C52" i="1"/>
  <c r="C88" i="1"/>
  <c r="AB111" i="5"/>
  <c r="E111" i="5"/>
  <c r="AB42" i="5"/>
  <c r="E42" i="5"/>
  <c r="AB52" i="5"/>
  <c r="E52" i="5"/>
  <c r="AB36" i="5"/>
  <c r="E36" i="5"/>
  <c r="AB61" i="5"/>
  <c r="E61" i="5"/>
</calcChain>
</file>

<file path=xl/sharedStrings.xml><?xml version="1.0" encoding="utf-8"?>
<sst xmlns="http://schemas.openxmlformats.org/spreadsheetml/2006/main" count="278" uniqueCount="164">
  <si>
    <t>PERUNTUKAN BAJET ICT MPC 2021/22</t>
  </si>
  <si>
    <t>BIL</t>
  </si>
  <si>
    <t>PERKARA</t>
  </si>
  <si>
    <t>BAJET 2021 MENGURUS (RM)</t>
  </si>
  <si>
    <t>PEMBEKAL/CATATAN</t>
  </si>
  <si>
    <t>Contract renewal</t>
  </si>
  <si>
    <t>Sebut harga</t>
  </si>
  <si>
    <t>A.</t>
  </si>
  <si>
    <t>Perbelanjaan perjalanan dan sara hidup kakitangan dalam negeri (P21100)</t>
  </si>
  <si>
    <t>P21101 - Tambang Perjalanan, topup touch &amp; go</t>
  </si>
  <si>
    <t>P21102 - Hotel, Lojing dan Elaun Makan</t>
  </si>
  <si>
    <t>JUMLAH P21100</t>
  </si>
  <si>
    <t>B.</t>
  </si>
  <si>
    <t>Perhubungan (P23000)</t>
  </si>
  <si>
    <t>P23102 - Telefon</t>
  </si>
  <si>
    <t>P23104 - Internet</t>
  </si>
  <si>
    <t>JUMLAH P23000</t>
  </si>
  <si>
    <t>C.</t>
  </si>
  <si>
    <t xml:space="preserve"> SEWAAN (P24000) -  MESIN DAN LENGKAP - KOMPUTER (P24502)</t>
  </si>
  <si>
    <t>30 Notebook LENOVO</t>
  </si>
  <si>
    <t>Cybicom (M) Sdn Bhd</t>
  </si>
  <si>
    <t>183 Notebook dan 2 Desktop Wkstation Dell</t>
  </si>
  <si>
    <t>135 Desktop, 5 Desktop H Spec, 17 Notebook dan 1 Notebook Wkstation - Lenovo</t>
  </si>
  <si>
    <t>Creative World Industries Sdn Bhd</t>
  </si>
  <si>
    <t>28 LCD Panasonic dan 28 Printer HP</t>
  </si>
  <si>
    <t>Big Data Technology Sdn Bhd</t>
  </si>
  <si>
    <t>Printer HQ + Scanner</t>
  </si>
  <si>
    <t>Microsoft Surface (Management Level) - 21 Unit</t>
  </si>
  <si>
    <t>JUMLAH SEWAAN - P24000</t>
  </si>
  <si>
    <t xml:space="preserve">D. </t>
  </si>
  <si>
    <t>Bekalan &amp; Bahan-bahan lain (P27000)</t>
  </si>
  <si>
    <t>P27103 - Bekalan Komputer</t>
  </si>
  <si>
    <t>JUMLAH BEKALAN DAN BAHAN-BAHAN LAIN - P27000</t>
  </si>
  <si>
    <t xml:space="preserve">E. </t>
  </si>
  <si>
    <t>PENYELENGGARAAN (P28000) - PENYELENGGARAAN SISTEM APLIKASI / SISTEM RANGKAIAN (P28401)</t>
  </si>
  <si>
    <t>E1.</t>
  </si>
  <si>
    <t>PENYELENGGARAAN SISTEM BERKONTRAK</t>
  </si>
  <si>
    <t>Emel dan aplikasi domino</t>
  </si>
  <si>
    <t>Laman Sesawang MPC + BORANG</t>
  </si>
  <si>
    <t>Sistem Automasi Pejabat</t>
  </si>
  <si>
    <t xml:space="preserve">Govt Resource Planning (GRP) 9.0 - Subscription </t>
  </si>
  <si>
    <t>Jangkaan langganan bermula July 2021</t>
  </si>
  <si>
    <t>Sistem Pengurusan Aset (SPA)</t>
  </si>
  <si>
    <t>Portal BOND</t>
  </si>
  <si>
    <t>MyLearning</t>
  </si>
  <si>
    <t>Applicant HR Hiring System</t>
  </si>
  <si>
    <t>Flight + SPP + SSO + eMAS&amp;Bajet + ISO + JPPK</t>
  </si>
  <si>
    <t>SAGA 8.2 - Maintenance 1Q + License 1 year</t>
  </si>
  <si>
    <t>Penyelenggaraan Q1 2021 dan Lesen IBM informix untuk tempoh setahun</t>
  </si>
  <si>
    <t>JUMLAH PENYELENGGARAAN BER KONTRAK - E1</t>
  </si>
  <si>
    <t>E2.</t>
  </si>
  <si>
    <t>PENYELENGGARAAN SISTEM BERKONTRAK (Projek menggunakan bajet Pembangunan tahun 2020)</t>
  </si>
  <si>
    <t>Unified Public Consultation</t>
  </si>
  <si>
    <t>e-Benchmark</t>
  </si>
  <si>
    <t>ePGM</t>
  </si>
  <si>
    <t>MIPD</t>
  </si>
  <si>
    <t>GRP Portal</t>
  </si>
  <si>
    <t>HR Sistem subscription</t>
  </si>
  <si>
    <t>JUMLAH PENYELENGGARAAN BER KONTRAK - E2</t>
  </si>
  <si>
    <t>JUMLAH PENYELENGGARAAN BER KONTRAK (E1+E2)</t>
  </si>
  <si>
    <t>E3.</t>
  </si>
  <si>
    <t>PENYELENGGARAAN BERDASARKAN "ON CALL BASIS" - TANPA KONTRAK</t>
  </si>
  <si>
    <t>INTEL X (CPD,ICC)</t>
  </si>
  <si>
    <t>Corporate Scorecard</t>
  </si>
  <si>
    <t>TAMS</t>
  </si>
  <si>
    <t>JUMLAH PENYELENGGARAAN TANPA KONTRAK</t>
  </si>
  <si>
    <t>JUMLAH KOS PENYELENGGARAAN APLIKASI - P28401</t>
  </si>
  <si>
    <t>(Jumlah diluluskan pada permohonan) RM1,305,000</t>
  </si>
  <si>
    <t xml:space="preserve">F. </t>
  </si>
  <si>
    <t>PEKHIDMATAN IKHTISAS BELANJA TETAP (P29000) - PERKHIDMATAN KOMPUTER DAN PEMPROSESAN DATA (PERLESENAN DAN PERISIAN) (P29107)</t>
  </si>
  <si>
    <t>Firewall SOHO (Cawangan)</t>
  </si>
  <si>
    <t>Firewall Fortigate (HQ)</t>
  </si>
  <si>
    <t>Ruckus (Access Point WiFi)</t>
  </si>
  <si>
    <t>Migration HCL Notes to Microsoft Exchange (Outlook) - 400 licence</t>
  </si>
  <si>
    <t>Database License, Web Add Onn and Elite Sys Ent Licence (ePGM, MIPD, UPC, E-Bench)</t>
  </si>
  <si>
    <t>WAF + URL Filtering</t>
  </si>
  <si>
    <t>Cylance Anti Virus (450 terminal)</t>
  </si>
  <si>
    <t>Email Security Gateway - Watchguard</t>
  </si>
  <si>
    <t>Adobe CC (6 pengguna)</t>
  </si>
  <si>
    <t>Camtasia (2 pengguna)</t>
  </si>
  <si>
    <t>Webex Cisco (1 lesen)</t>
  </si>
  <si>
    <t>SSL Server Certificate untuk server (UPC, Email dll)</t>
  </si>
  <si>
    <t>Penyelenggaraan UPS dan Bateri</t>
  </si>
  <si>
    <t>Core Switch Maintenance (Unitl May 2021)</t>
  </si>
  <si>
    <t>New Core Switch Maintenance and Renewal Hardware warranty (3 years : Jun 2021-May 2024)</t>
  </si>
  <si>
    <t>Penyelenggaraan Sistem Rangkaian dan Bilik Server</t>
  </si>
  <si>
    <t>Sangfor HCI - renewal license subs and technical support</t>
  </si>
  <si>
    <t>Teamviewer</t>
  </si>
  <si>
    <t>GoToWebbinar + GoToMeeting + Zoom</t>
  </si>
  <si>
    <t>Govt Resource Planning (GRP) 9.0 - Project Implementation</t>
  </si>
  <si>
    <t>Projek bermula Disember 2020</t>
  </si>
  <si>
    <t>Mailler Lite</t>
  </si>
  <si>
    <t xml:space="preserve">Subscription lesen MS Office 365 </t>
  </si>
  <si>
    <t>New System Development / Services / Subscription 1</t>
  </si>
  <si>
    <t>New System Development / Services / Subscription 2</t>
  </si>
  <si>
    <t>Mohon Pindaan RM328K dari P28000 kpd P29000</t>
  </si>
  <si>
    <t>Broadcaster Software + Studio</t>
  </si>
  <si>
    <t>JUMLAH PERKHIDMATAN IKHTISAS - P29107</t>
  </si>
  <si>
    <t>(Jumlah diluluskan pada permohonan) RM1,497,300</t>
  </si>
  <si>
    <t>G.</t>
  </si>
  <si>
    <t>BELANJA BERUBAH (P29000)</t>
  </si>
  <si>
    <t>P29407 Makan dan Minum - Peserta Kursus, seminar, workshop, band</t>
  </si>
  <si>
    <t>P29408 - Mesyuarat Dalaman</t>
  </si>
  <si>
    <t>JUMLAH PERKHIDMATAN IKHTISAS - P29407 DAN P29408</t>
  </si>
  <si>
    <t>JUMLAH PERKHIDMATAN IKHTISAS - P29000</t>
  </si>
  <si>
    <t>H.</t>
  </si>
  <si>
    <t>ASET (A30000)</t>
  </si>
  <si>
    <t>A35000 - Harta-Modal-modal Yang Lain</t>
  </si>
  <si>
    <t>(LCD Projector Dewan, QNAP HQ, Wilayah dll)</t>
  </si>
  <si>
    <t>JUMLAH A30000</t>
  </si>
  <si>
    <t>JUMLAH KESELURUHAN TERMASUK GST</t>
  </si>
  <si>
    <t xml:space="preserve"> </t>
  </si>
  <si>
    <t>PERUNTUKAN BAJET ICT MPC 2022</t>
  </si>
  <si>
    <t>KELULUSAN ASAL BAJET 2022 (RM)</t>
  </si>
  <si>
    <t>PINDAAN BAJET 2022 MENGURUS (RM)</t>
  </si>
  <si>
    <t>BAKI BAJET MENGURUS 2022 (RM)</t>
  </si>
  <si>
    <t>BOM 22/1 
(Lesen &amp; Perisan)</t>
  </si>
  <si>
    <t>BOM 22/1 
(Mesyuarat Dalaman)</t>
  </si>
  <si>
    <t>BOM 24/1 
(SSD)</t>
  </si>
  <si>
    <t>BOM 24/1 
(Sewaan)</t>
  </si>
  <si>
    <t>BOM 24/1 
(Studio)</t>
  </si>
  <si>
    <t>BOM 7/2 
(Projek GRP)</t>
  </si>
  <si>
    <t>BOM 8/2 (Penyelenggaraan Flight+eISO+)</t>
  </si>
  <si>
    <t>BOM 9/2 (Network Point HQ)</t>
  </si>
  <si>
    <t>BOM Hardisk</t>
  </si>
  <si>
    <t>BOM 28/2 (Tambahan bajet Network Point)</t>
  </si>
  <si>
    <t>BOM 7/3 
(Fiber NRO)</t>
  </si>
  <si>
    <t>BOM 7/3 (Switcher bilik Majlis)</t>
  </si>
  <si>
    <r>
      <t>BOM 18/3</t>
    </r>
    <r>
      <rPr>
        <b/>
        <sz val="11"/>
        <rFont val="Arial"/>
        <family val="2"/>
      </rPr>
      <t xml:space="preserve"> (Pelesenan, Khidmat sokongan, Pembaikan pekakasan, )</t>
    </r>
  </si>
  <si>
    <t>BOM 7/3 Peralatan Video Conference</t>
  </si>
  <si>
    <t>BOM 6/4 Subscription GRP</t>
  </si>
  <si>
    <t>BOM 7/4 UPS</t>
  </si>
  <si>
    <t>BOM 15/4 core switch maintenance</t>
  </si>
  <si>
    <t xml:space="preserve">BOM Bajet Tambahan Studio </t>
  </si>
  <si>
    <t>JUMLAH KESELURUHAN (RM)</t>
  </si>
  <si>
    <t>Penyelenggaraan Emel Microsoft Exchange</t>
  </si>
  <si>
    <t xml:space="preserve">SIAS (SMART INTELLIGENT ASSESSMENT SYSTEM) (RA I4WRD) </t>
  </si>
  <si>
    <t>Penyelenggaran Sistem Baru (dibangunkan tahun 2021) - Operasi</t>
  </si>
  <si>
    <t>Penyelenggaraan Sistem Baru (dibangunkan tahun 2021) Pembangunan</t>
  </si>
  <si>
    <t>Migration HCL Notes to Microsoft Exchange</t>
  </si>
  <si>
    <t>Email Security Gateway - BARACUDDA</t>
  </si>
  <si>
    <r>
      <t xml:space="preserve">Core Switch Maintenance </t>
    </r>
    <r>
      <rPr>
        <sz val="16"/>
        <color rgb="FFFF0000"/>
        <rFont val="Arial"/>
        <family val="2"/>
      </rPr>
      <t>(Until May 2021)</t>
    </r>
  </si>
  <si>
    <t>New Core Switch Maintenance (May 2022-2024)</t>
  </si>
  <si>
    <t>Bajet Asal RM50k, RM35250 (Network HQ)</t>
  </si>
  <si>
    <t>Censof (Baki Pembayaran 2021 bagi fasa 2)</t>
  </si>
  <si>
    <t xml:space="preserve">Broadcaster Software + Studio </t>
  </si>
  <si>
    <t>Subscription Lesen MS Office 365 30 Unit</t>
  </si>
  <si>
    <t>Broadcaster Software + Studio (software license renewal)</t>
  </si>
  <si>
    <t>Subscription lesen MS Office 365 (Premium) 400 user - New Subs</t>
  </si>
  <si>
    <t>Online PABX integration with Microsoft Teams</t>
  </si>
  <si>
    <t>Studio Wilayah (Software)</t>
  </si>
  <si>
    <t>Development System - Micro Learning Video</t>
  </si>
  <si>
    <t>UDEMY</t>
  </si>
  <si>
    <t>Convene</t>
  </si>
  <si>
    <t>SSD</t>
  </si>
  <si>
    <t>Canva</t>
  </si>
  <si>
    <t>Subscription WIFI HQ dan Wilayah</t>
  </si>
  <si>
    <t>QB Balancer</t>
  </si>
  <si>
    <t>Maintanance RUIJIE (WIFI UNIFI)</t>
  </si>
  <si>
    <t>Harta-Modal-modal Yang Lain</t>
  </si>
  <si>
    <t>Studio Wilayah - Peranti</t>
  </si>
  <si>
    <t>BOM 22/4 Logistik ke wilayah</t>
  </si>
  <si>
    <t>BOM INTEGRATION RO DAN GRP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</si>
</sst>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Arial"/>
      <family val="2"/>
    </font>
    <font>
      <sz val="12"/>
      <name val="Calibri"/>
      <family val="2"/>
    </font>
    <font>
      <b/>
      <sz val="16"/>
      <color theme="1"/>
      <name val="Arial"/>
      <family val="2"/>
    </font>
    <font>
      <sz val="12"/>
      <name val="Arial MT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6"/>
      <color rgb="FFFF0000"/>
      <name val="Arial"/>
      <family val="2"/>
    </font>
    <font>
      <i/>
      <sz val="16"/>
      <color theme="1"/>
      <name val="Arial"/>
      <family val="2"/>
    </font>
    <font>
      <b/>
      <i/>
      <sz val="16"/>
      <name val="Arial"/>
      <family val="2"/>
    </font>
    <font>
      <sz val="16"/>
      <color rgb="FF0070C0"/>
      <name val="Arial"/>
      <family val="2"/>
    </font>
    <font>
      <sz val="16"/>
      <color rgb="FF7030A0"/>
      <name val="Arial"/>
      <family val="2"/>
    </font>
    <font>
      <sz val="16"/>
      <color theme="5"/>
      <name val="Arial"/>
      <family val="2"/>
    </font>
    <font>
      <sz val="16"/>
      <color theme="8" tint="-0.249977111117893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6"/>
      <color rgb="FF0000CC"/>
      <name val="Arial"/>
      <family val="2"/>
    </font>
    <font>
      <b/>
      <sz val="16"/>
      <color rgb="FF0000CC"/>
      <name val="Arial"/>
      <family val="2"/>
    </font>
    <font>
      <i/>
      <sz val="16"/>
      <color rgb="FF0070C0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37" fontId="9" fillId="0" borderId="0"/>
  </cellStyleXfs>
  <cellXfs count="20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vertical="top"/>
    </xf>
    <xf numFmtId="4" fontId="4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5" fillId="5" borderId="2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vertical="center" wrapText="1"/>
    </xf>
    <xf numFmtId="164" fontId="3" fillId="6" borderId="2" xfId="1" applyFont="1" applyFill="1" applyBorder="1" applyAlignment="1">
      <alignment horizontal="right" vertical="center" wrapText="1"/>
    </xf>
    <xf numFmtId="17" fontId="3" fillId="0" borderId="2" xfId="0" applyNumberFormat="1" applyFont="1" applyBorder="1" applyAlignment="1">
      <alignment vertical="center"/>
    </xf>
    <xf numFmtId="17" fontId="3" fillId="6" borderId="2" xfId="0" applyNumberFormat="1" applyFont="1" applyFill="1" applyBorder="1" applyAlignment="1">
      <alignment vertical="center"/>
    </xf>
    <xf numFmtId="17" fontId="3" fillId="6" borderId="2" xfId="0" applyNumberFormat="1" applyFont="1" applyFill="1" applyBorder="1" applyAlignment="1">
      <alignment vertical="top"/>
    </xf>
    <xf numFmtId="4" fontId="5" fillId="7" borderId="2" xfId="0" applyNumberFormat="1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vertical="top"/>
    </xf>
    <xf numFmtId="4" fontId="5" fillId="5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3" fillId="7" borderId="5" xfId="0" applyFont="1" applyFill="1" applyBorder="1" applyAlignment="1">
      <alignment vertical="center"/>
    </xf>
    <xf numFmtId="4" fontId="7" fillId="0" borderId="0" xfId="0" applyNumberFormat="1" applyFont="1" applyAlignment="1">
      <alignment vertical="top"/>
    </xf>
    <xf numFmtId="0" fontId="3" fillId="0" borderId="2" xfId="0" applyFont="1" applyBorder="1" applyAlignment="1">
      <alignment vertical="center"/>
    </xf>
    <xf numFmtId="164" fontId="3" fillId="0" borderId="1" xfId="1" applyFont="1" applyBorder="1" applyAlignment="1">
      <alignment horizontal="right" vertical="center" wrapText="1"/>
    </xf>
    <xf numFmtId="17" fontId="3" fillId="0" borderId="2" xfId="0" applyNumberFormat="1" applyFont="1" applyBorder="1" applyAlignment="1">
      <alignment vertical="top"/>
    </xf>
    <xf numFmtId="4" fontId="5" fillId="9" borderId="2" xfId="0" applyNumberFormat="1" applyFont="1" applyFill="1" applyBorder="1" applyAlignment="1">
      <alignment vertical="top"/>
    </xf>
    <xf numFmtId="0" fontId="5" fillId="5" borderId="2" xfId="0" applyFont="1" applyFill="1" applyBorder="1" applyAlignment="1">
      <alignment vertical="top" wrapText="1"/>
    </xf>
    <xf numFmtId="17" fontId="3" fillId="6" borderId="2" xfId="0" applyNumberFormat="1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top"/>
    </xf>
    <xf numFmtId="17" fontId="3" fillId="6" borderId="2" xfId="0" applyNumberFormat="1" applyFont="1" applyFill="1" applyBorder="1" applyAlignment="1">
      <alignment vertical="top" wrapText="1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17" fontId="3" fillId="10" borderId="2" xfId="0" applyNumberFormat="1" applyFont="1" applyFill="1" applyBorder="1" applyAlignment="1">
      <alignment vertical="top"/>
    </xf>
    <xf numFmtId="164" fontId="6" fillId="0" borderId="2" xfId="1" applyFont="1" applyBorder="1" applyAlignment="1">
      <alignment horizontal="right" vertical="center"/>
    </xf>
    <xf numFmtId="0" fontId="5" fillId="5" borderId="2" xfId="0" applyFont="1" applyFill="1" applyBorder="1" applyAlignment="1">
      <alignment vertical="top"/>
    </xf>
    <xf numFmtId="0" fontId="5" fillId="6" borderId="2" xfId="0" applyFont="1" applyFill="1" applyBorder="1" applyAlignment="1">
      <alignment vertical="top"/>
    </xf>
    <xf numFmtId="0" fontId="3" fillId="0" borderId="1" xfId="0" applyFont="1" applyBorder="1" applyAlignment="1">
      <alignment vertical="center" wrapText="1"/>
    </xf>
    <xf numFmtId="17" fontId="3" fillId="11" borderId="2" xfId="0" applyNumberFormat="1" applyFont="1" applyFill="1" applyBorder="1" applyAlignment="1">
      <alignment vertical="top"/>
    </xf>
    <xf numFmtId="4" fontId="6" fillId="4" borderId="4" xfId="0" applyNumberFormat="1" applyFont="1" applyFill="1" applyBorder="1" applyAlignment="1">
      <alignment horizontal="right" vertical="center"/>
    </xf>
    <xf numFmtId="17" fontId="3" fillId="4" borderId="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10" fillId="12" borderId="2" xfId="0" applyFont="1" applyFill="1" applyBorder="1" applyAlignment="1">
      <alignment horizontal="left" vertical="center"/>
    </xf>
    <xf numFmtId="4" fontId="10" fillId="12" borderId="2" xfId="0" applyNumberFormat="1" applyFont="1" applyFill="1" applyBorder="1" applyAlignment="1">
      <alignment horizontal="right" vertical="center"/>
    </xf>
    <xf numFmtId="4" fontId="11" fillId="12" borderId="2" xfId="0" applyNumberFormat="1" applyFont="1" applyFill="1" applyBorder="1" applyAlignment="1">
      <alignment vertical="top"/>
    </xf>
    <xf numFmtId="164" fontId="3" fillId="4" borderId="2" xfId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vertical="center"/>
    </xf>
    <xf numFmtId="37" fontId="5" fillId="4" borderId="2" xfId="2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8" fillId="4" borderId="4" xfId="0" applyNumberFormat="1" applyFont="1" applyFill="1" applyBorder="1" applyAlignment="1">
      <alignment vertical="center"/>
    </xf>
    <xf numFmtId="17" fontId="3" fillId="4" borderId="5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3" fillId="0" borderId="2" xfId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17" fontId="3" fillId="0" borderId="0" xfId="0" applyNumberFormat="1" applyFont="1" applyAlignment="1">
      <alignment vertical="top"/>
    </xf>
    <xf numFmtId="164" fontId="12" fillId="0" borderId="7" xfId="1" applyFont="1" applyBorder="1" applyAlignment="1">
      <alignment horizontal="right" vertical="center" wrapText="1"/>
    </xf>
    <xf numFmtId="164" fontId="12" fillId="6" borderId="2" xfId="1" applyFont="1" applyFill="1" applyBorder="1" applyAlignment="1">
      <alignment horizontal="right" vertical="center" wrapText="1"/>
    </xf>
    <xf numFmtId="164" fontId="3" fillId="0" borderId="1" xfId="1" applyFont="1" applyFill="1" applyBorder="1" applyAlignment="1">
      <alignment horizontal="right" vertical="center" wrapText="1"/>
    </xf>
    <xf numFmtId="164" fontId="6" fillId="6" borderId="2" xfId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vertical="center" wrapText="1"/>
    </xf>
    <xf numFmtId="164" fontId="3" fillId="0" borderId="2" xfId="1" applyFont="1" applyBorder="1" applyAlignment="1">
      <alignment horizontal="right" vertical="center" wrapText="1"/>
    </xf>
    <xf numFmtId="37" fontId="3" fillId="0" borderId="2" xfId="3" applyFont="1" applyBorder="1" applyAlignment="1">
      <alignment vertical="center" wrapText="1"/>
    </xf>
    <xf numFmtId="37" fontId="3" fillId="0" borderId="2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right" vertical="center"/>
    </xf>
    <xf numFmtId="4" fontId="5" fillId="7" borderId="2" xfId="0" applyNumberFormat="1" applyFont="1" applyFill="1" applyBorder="1" applyAlignment="1">
      <alignment vertical="center"/>
    </xf>
    <xf numFmtId="0" fontId="5" fillId="13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right" vertical="center" wrapText="1"/>
    </xf>
    <xf numFmtId="4" fontId="5" fillId="13" borderId="2" xfId="0" applyNumberFormat="1" applyFont="1" applyFill="1" applyBorder="1" applyAlignment="1">
      <alignment horizontal="right" vertical="center" wrapText="1"/>
    </xf>
    <xf numFmtId="4" fontId="5" fillId="13" borderId="2" xfId="0" applyNumberFormat="1" applyFont="1" applyFill="1" applyBorder="1" applyAlignment="1">
      <alignment vertical="center"/>
    </xf>
    <xf numFmtId="0" fontId="3" fillId="13" borderId="2" xfId="0" applyFont="1" applyFill="1" applyBorder="1" applyAlignment="1">
      <alignment horizontal="left" vertical="center"/>
    </xf>
    <xf numFmtId="0" fontId="5" fillId="13" borderId="5" xfId="0" applyFont="1" applyFill="1" applyBorder="1" applyAlignment="1">
      <alignment horizontal="right" vertical="center" wrapText="1"/>
    </xf>
    <xf numFmtId="4" fontId="5" fillId="13" borderId="2" xfId="0" applyNumberFormat="1" applyFont="1" applyFill="1" applyBorder="1" applyAlignment="1">
      <alignment horizontal="right" vertical="center"/>
    </xf>
    <xf numFmtId="0" fontId="5" fillId="13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right" vertical="center" wrapText="1"/>
    </xf>
    <xf numFmtId="4" fontId="5" fillId="7" borderId="2" xfId="0" applyNumberFormat="1" applyFont="1" applyFill="1" applyBorder="1" applyAlignment="1">
      <alignment horizontal="right" vertical="center"/>
    </xf>
    <xf numFmtId="4" fontId="5" fillId="9" borderId="1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4" fontId="8" fillId="13" borderId="3" xfId="0" applyNumberFormat="1" applyFont="1" applyFill="1" applyBorder="1" applyAlignment="1">
      <alignment horizontal="left" vertical="center"/>
    </xf>
    <xf numFmtId="4" fontId="8" fillId="13" borderId="3" xfId="0" applyNumberFormat="1" applyFont="1" applyFill="1" applyBorder="1" applyAlignment="1">
      <alignment horizontal="right" vertical="center"/>
    </xf>
    <xf numFmtId="4" fontId="8" fillId="13" borderId="2" xfId="0" applyNumberFormat="1" applyFont="1" applyFill="1" applyBorder="1" applyAlignment="1">
      <alignment horizontal="right" vertical="center"/>
    </xf>
    <xf numFmtId="4" fontId="8" fillId="13" borderId="5" xfId="0" applyNumberFormat="1" applyFont="1" applyFill="1" applyBorder="1" applyAlignment="1">
      <alignment horizontal="right" vertical="center"/>
    </xf>
    <xf numFmtId="4" fontId="8" fillId="13" borderId="3" xfId="0" applyNumberFormat="1" applyFont="1" applyFill="1" applyBorder="1" applyAlignment="1">
      <alignment vertical="center"/>
    </xf>
    <xf numFmtId="4" fontId="8" fillId="13" borderId="2" xfId="0" applyNumberFormat="1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3" fillId="13" borderId="5" xfId="0" applyFont="1" applyFill="1" applyBorder="1" applyAlignment="1">
      <alignment vertical="center"/>
    </xf>
    <xf numFmtId="17" fontId="14" fillId="0" borderId="2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164" fontId="3" fillId="0" borderId="5" xfId="1" applyFont="1" applyBorder="1" applyAlignment="1">
      <alignment horizontal="right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15" fillId="6" borderId="2" xfId="1" applyFont="1" applyFill="1" applyBorder="1" applyAlignment="1">
      <alignment horizontal="right" vertical="center" wrapText="1"/>
    </xf>
    <xf numFmtId="164" fontId="12" fillId="0" borderId="2" xfId="1" applyFont="1" applyBorder="1" applyAlignment="1">
      <alignment horizontal="right" vertical="center"/>
    </xf>
    <xf numFmtId="164" fontId="16" fillId="6" borderId="2" xfId="1" applyFont="1" applyFill="1" applyBorder="1" applyAlignment="1">
      <alignment horizontal="righ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13" borderId="2" xfId="0" applyNumberFormat="1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17" fontId="3" fillId="0" borderId="2" xfId="0" applyNumberFormat="1" applyFont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13" borderId="5" xfId="0" applyFont="1" applyFill="1" applyBorder="1" applyAlignment="1">
      <alignment vertical="center" wrapText="1"/>
    </xf>
    <xf numFmtId="4" fontId="5" fillId="7" borderId="2" xfId="0" applyNumberFormat="1" applyFont="1" applyFill="1" applyBorder="1" applyAlignment="1">
      <alignment vertical="center" wrapText="1"/>
    </xf>
    <xf numFmtId="17" fontId="14" fillId="0" borderId="2" xfId="0" applyNumberFormat="1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17" fontId="3" fillId="4" borderId="5" xfId="0" applyNumberFormat="1" applyFont="1" applyFill="1" applyBorder="1" applyAlignment="1">
      <alignment vertical="center" wrapText="1"/>
    </xf>
    <xf numFmtId="0" fontId="5" fillId="13" borderId="2" xfId="0" applyFont="1" applyFill="1" applyBorder="1" applyAlignment="1">
      <alignment vertical="center" wrapText="1"/>
    </xf>
    <xf numFmtId="4" fontId="11" fillId="12" borderId="2" xfId="0" applyNumberFormat="1" applyFont="1" applyFill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164" fontId="12" fillId="0" borderId="2" xfId="1" applyFont="1" applyBorder="1" applyAlignment="1">
      <alignment horizontal="right" vertical="center" wrapText="1"/>
    </xf>
    <xf numFmtId="164" fontId="17" fillId="6" borderId="2" xfId="1" applyFont="1" applyFill="1" applyBorder="1" applyAlignment="1">
      <alignment horizontal="right" vertical="center" wrapText="1"/>
    </xf>
    <xf numFmtId="164" fontId="17" fillId="0" borderId="5" xfId="1" applyFont="1" applyBorder="1" applyAlignment="1">
      <alignment horizontal="right" vertical="center" wrapText="1"/>
    </xf>
    <xf numFmtId="164" fontId="17" fillId="0" borderId="2" xfId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164" fontId="15" fillId="0" borderId="2" xfId="1" applyFont="1" applyFill="1" applyBorder="1" applyAlignment="1">
      <alignment horizontal="right" vertical="center" wrapText="1"/>
    </xf>
    <xf numFmtId="164" fontId="18" fillId="6" borderId="2" xfId="1" applyFont="1" applyFill="1" applyBorder="1" applyAlignment="1">
      <alignment horizontal="right" vertical="center" wrapText="1"/>
    </xf>
    <xf numFmtId="164" fontId="18" fillId="0" borderId="2" xfId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vertical="center" wrapText="1"/>
    </xf>
    <xf numFmtId="164" fontId="12" fillId="0" borderId="2" xfId="1" applyFont="1" applyFill="1" applyBorder="1" applyAlignment="1">
      <alignment horizontal="right" vertical="center" wrapText="1"/>
    </xf>
    <xf numFmtId="4" fontId="5" fillId="14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4" fontId="22" fillId="9" borderId="1" xfId="0" applyNumberFormat="1" applyFont="1" applyFill="1" applyBorder="1" applyAlignment="1">
      <alignment horizontal="center" vertical="center" wrapText="1"/>
    </xf>
    <xf numFmtId="164" fontId="21" fillId="4" borderId="2" xfId="1" applyFont="1" applyFill="1" applyBorder="1" applyAlignment="1">
      <alignment horizontal="right" vertical="center" wrapText="1"/>
    </xf>
    <xf numFmtId="164" fontId="21" fillId="0" borderId="2" xfId="1" applyFont="1" applyFill="1" applyBorder="1" applyAlignment="1">
      <alignment horizontal="right" vertical="center" wrapText="1"/>
    </xf>
    <xf numFmtId="4" fontId="22" fillId="13" borderId="2" xfId="0" applyNumberFormat="1" applyFont="1" applyFill="1" applyBorder="1" applyAlignment="1">
      <alignment horizontal="right" vertical="center"/>
    </xf>
    <xf numFmtId="0" fontId="22" fillId="4" borderId="4" xfId="0" applyFont="1" applyFill="1" applyBorder="1" applyAlignment="1">
      <alignment vertical="center"/>
    </xf>
    <xf numFmtId="164" fontId="21" fillId="0" borderId="2" xfId="1" applyFont="1" applyBorder="1" applyAlignment="1">
      <alignment horizontal="right" vertical="center"/>
    </xf>
    <xf numFmtId="164" fontId="21" fillId="6" borderId="2" xfId="1" applyFont="1" applyFill="1" applyBorder="1" applyAlignment="1">
      <alignment horizontal="right" vertical="center" wrapText="1"/>
    </xf>
    <xf numFmtId="4" fontId="22" fillId="7" borderId="2" xfId="0" applyNumberFormat="1" applyFont="1" applyFill="1" applyBorder="1" applyAlignment="1">
      <alignment horizontal="right" vertical="center" wrapText="1"/>
    </xf>
    <xf numFmtId="164" fontId="21" fillId="0" borderId="2" xfId="1" applyFont="1" applyBorder="1" applyAlignment="1">
      <alignment horizontal="right" vertical="center" wrapText="1"/>
    </xf>
    <xf numFmtId="4" fontId="22" fillId="13" borderId="2" xfId="0" applyNumberFormat="1" applyFont="1" applyFill="1" applyBorder="1" applyAlignment="1">
      <alignment horizontal="right" vertical="center" wrapText="1"/>
    </xf>
    <xf numFmtId="4" fontId="22" fillId="9" borderId="1" xfId="0" applyNumberFormat="1" applyFont="1" applyFill="1" applyBorder="1" applyAlignment="1">
      <alignment horizontal="center" vertical="top" wrapText="1"/>
    </xf>
    <xf numFmtId="164" fontId="21" fillId="0" borderId="1" xfId="1" applyFont="1" applyBorder="1" applyAlignment="1">
      <alignment horizontal="right" vertical="center" wrapText="1"/>
    </xf>
    <xf numFmtId="164" fontId="21" fillId="0" borderId="7" xfId="1" applyFont="1" applyBorder="1" applyAlignment="1">
      <alignment horizontal="right" vertical="center" wrapText="1"/>
    </xf>
    <xf numFmtId="4" fontId="22" fillId="13" borderId="2" xfId="0" applyNumberFormat="1" applyFont="1" applyFill="1" applyBorder="1" applyAlignment="1">
      <alignment vertical="center"/>
    </xf>
    <xf numFmtId="4" fontId="22" fillId="7" borderId="2" xfId="0" applyNumberFormat="1" applyFont="1" applyFill="1" applyBorder="1" applyAlignment="1">
      <alignment vertical="center"/>
    </xf>
    <xf numFmtId="17" fontId="21" fillId="4" borderId="2" xfId="0" applyNumberFormat="1" applyFont="1" applyFill="1" applyBorder="1" applyAlignment="1">
      <alignment vertical="center"/>
    </xf>
    <xf numFmtId="4" fontId="22" fillId="7" borderId="2" xfId="0" applyNumberFormat="1" applyFont="1" applyFill="1" applyBorder="1" applyAlignment="1">
      <alignment horizontal="right" vertical="center"/>
    </xf>
    <xf numFmtId="4" fontId="21" fillId="4" borderId="4" xfId="0" applyNumberFormat="1" applyFont="1" applyFill="1" applyBorder="1" applyAlignment="1">
      <alignment horizontal="right" vertical="center"/>
    </xf>
    <xf numFmtId="4" fontId="22" fillId="12" borderId="2" xfId="0" applyNumberFormat="1" applyFont="1" applyFill="1" applyBorder="1" applyAlignment="1">
      <alignment horizontal="right" vertical="center"/>
    </xf>
    <xf numFmtId="0" fontId="15" fillId="6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17" fontId="5" fillId="6" borderId="2" xfId="0" applyNumberFormat="1" applyFont="1" applyFill="1" applyBorder="1" applyAlignment="1">
      <alignment vertical="top"/>
    </xf>
    <xf numFmtId="4" fontId="24" fillId="0" borderId="0" xfId="0" applyNumberFormat="1" applyFont="1"/>
    <xf numFmtId="0" fontId="19" fillId="0" borderId="0" xfId="0" applyFont="1"/>
    <xf numFmtId="164" fontId="5" fillId="7" borderId="2" xfId="1" applyFont="1" applyFill="1" applyBorder="1" applyAlignment="1">
      <alignment horizontal="right" vertical="center" wrapText="1"/>
    </xf>
    <xf numFmtId="164" fontId="5" fillId="13" borderId="2" xfId="1" applyFont="1" applyFill="1" applyBorder="1" applyAlignment="1">
      <alignment horizontal="right" vertical="center" wrapText="1"/>
    </xf>
    <xf numFmtId="164" fontId="3" fillId="7" borderId="2" xfId="1" applyFont="1" applyFill="1" applyBorder="1" applyAlignment="1">
      <alignment horizontal="right" vertical="center" wrapText="1"/>
    </xf>
    <xf numFmtId="164" fontId="10" fillId="15" borderId="2" xfId="1" applyFont="1" applyFill="1" applyBorder="1" applyAlignment="1">
      <alignment horizontal="righ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5" fillId="16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13" borderId="3" xfId="0" applyFont="1" applyFill="1" applyBorder="1" applyAlignment="1">
      <alignment horizontal="right" vertical="center"/>
    </xf>
    <xf numFmtId="0" fontId="5" fillId="13" borderId="5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5" fillId="7" borderId="3" xfId="0" applyFont="1" applyFill="1" applyBorder="1" applyAlignment="1">
      <alignment horizontal="right" vertical="center"/>
    </xf>
    <xf numFmtId="0" fontId="5" fillId="7" borderId="5" xfId="0" applyFont="1" applyFill="1" applyBorder="1" applyAlignment="1">
      <alignment horizontal="right" vertical="center"/>
    </xf>
    <xf numFmtId="4" fontId="6" fillId="6" borderId="5" xfId="0" applyNumberFormat="1" applyFont="1" applyFill="1" applyBorder="1" applyAlignment="1">
      <alignment vertical="center"/>
    </xf>
    <xf numFmtId="0" fontId="3" fillId="17" borderId="2" xfId="0" applyFont="1" applyFill="1" applyBorder="1" applyAlignment="1">
      <alignment vertical="center" wrapText="1"/>
    </xf>
    <xf numFmtId="0" fontId="3" fillId="17" borderId="2" xfId="0" applyFont="1" applyFill="1" applyBorder="1" applyAlignment="1">
      <alignment horizontal="center" vertical="center"/>
    </xf>
    <xf numFmtId="164" fontId="21" fillId="17" borderId="2" xfId="1" applyFont="1" applyFill="1" applyBorder="1" applyAlignment="1">
      <alignment horizontal="right" vertical="center" wrapText="1"/>
    </xf>
    <xf numFmtId="164" fontId="6" fillId="17" borderId="2" xfId="1" applyFont="1" applyFill="1" applyBorder="1" applyAlignment="1">
      <alignment horizontal="right" vertical="center" wrapText="1"/>
    </xf>
    <xf numFmtId="164" fontId="3" fillId="17" borderId="2" xfId="1" applyFont="1" applyFill="1" applyBorder="1" applyAlignment="1">
      <alignment horizontal="right" vertical="center" wrapText="1"/>
    </xf>
    <xf numFmtId="17" fontId="14" fillId="17" borderId="2" xfId="0" applyNumberFormat="1" applyFont="1" applyFill="1" applyBorder="1" applyAlignment="1">
      <alignment vertical="center" wrapText="1"/>
    </xf>
    <xf numFmtId="17" fontId="3" fillId="17" borderId="2" xfId="0" applyNumberFormat="1" applyFont="1" applyFill="1" applyBorder="1" applyAlignment="1">
      <alignment vertical="top"/>
    </xf>
    <xf numFmtId="4" fontId="4" fillId="17" borderId="0" xfId="0" applyNumberFormat="1" applyFont="1" applyFill="1"/>
    <xf numFmtId="0" fontId="0" fillId="17" borderId="0" xfId="0" applyFill="1"/>
  </cellXfs>
  <cellStyles count="4">
    <cellStyle name="Bad" xfId="2" builtinId="27"/>
    <cellStyle name="Comma" xfId="1" builtinId="3"/>
    <cellStyle name="Normal" xfId="0" builtinId="0"/>
    <cellStyle name="Normal 2" xfId="3" xr:uid="{1A999AE7-00F4-4C27-B42D-6D61B7408D86}"/>
  </cellStyles>
  <dxfs count="0"/>
  <tableStyles count="0" defaultTableStyle="TableStyleMedium2" defaultPivotStyle="PivotStyleLight16"/>
  <colors>
    <mruColors>
      <color rgb="FFFFCC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0822-2FFA-4CCB-92E1-F0E7DB9EFDCA}">
  <sheetPr>
    <pageSetUpPr fitToPage="1"/>
  </sheetPr>
  <dimension ref="A1:K91"/>
  <sheetViews>
    <sheetView showGridLines="0" view="pageBreakPreview" zoomScale="50" zoomScaleNormal="60" zoomScaleSheetLayoutView="50" workbookViewId="0">
      <pane ySplit="4" topLeftCell="A75" activePane="bottomLeft" state="frozen"/>
      <selection pane="bottomLeft" activeCell="M55" sqref="M55"/>
    </sheetView>
  </sheetViews>
  <sheetFormatPr defaultRowHeight="15"/>
  <cols>
    <col min="1" max="1" width="7.6640625" style="67" customWidth="1"/>
    <col min="2" max="2" width="93.08984375" style="1" customWidth="1"/>
    <col min="3" max="3" width="30.1328125" style="2" customWidth="1"/>
    <col min="4" max="4" width="75.87109375" customWidth="1"/>
    <col min="5" max="6" width="22.8671875" hidden="1" customWidth="1"/>
    <col min="7" max="7" width="12.375" style="4" bestFit="1" customWidth="1"/>
    <col min="8" max="9" width="9.14453125" style="4"/>
  </cols>
  <sheetData>
    <row r="1" spans="1:11" ht="20.25">
      <c r="D1" s="3"/>
      <c r="E1" s="3"/>
      <c r="F1" s="3"/>
    </row>
    <row r="2" spans="1:11" ht="20.25">
      <c r="A2" s="193" t="s">
        <v>0</v>
      </c>
      <c r="B2" s="193"/>
      <c r="C2" s="193"/>
      <c r="D2" s="3"/>
      <c r="E2" s="3"/>
      <c r="F2" s="3"/>
    </row>
    <row r="3" spans="1:11" ht="20.25">
      <c r="A3" s="68"/>
      <c r="B3" s="5"/>
      <c r="C3" s="6"/>
      <c r="D3" s="3"/>
      <c r="E3" s="3"/>
      <c r="F3" s="3"/>
    </row>
    <row r="4" spans="1:11" s="8" customFormat="1" ht="51.6" customHeight="1">
      <c r="A4" s="107" t="s">
        <v>1</v>
      </c>
      <c r="B4" s="108" t="s">
        <v>2</v>
      </c>
      <c r="C4" s="92" t="s">
        <v>3</v>
      </c>
      <c r="D4" s="93" t="s">
        <v>4</v>
      </c>
      <c r="E4" s="106" t="s">
        <v>5</v>
      </c>
      <c r="F4" s="106" t="s">
        <v>6</v>
      </c>
      <c r="G4" s="7"/>
      <c r="H4" s="7"/>
      <c r="I4" s="7"/>
    </row>
    <row r="5" spans="1:11" ht="37.5">
      <c r="A5" s="69" t="s">
        <v>7</v>
      </c>
      <c r="B5" s="49" t="s">
        <v>8</v>
      </c>
      <c r="C5" s="45"/>
      <c r="D5" s="32"/>
      <c r="E5" s="9"/>
      <c r="F5" s="9"/>
    </row>
    <row r="6" spans="1:11" ht="33.75" customHeight="1">
      <c r="A6" s="66">
        <v>1</v>
      </c>
      <c r="B6" s="37" t="s">
        <v>9</v>
      </c>
      <c r="C6" s="55">
        <v>10000</v>
      </c>
      <c r="D6" s="56"/>
      <c r="E6" s="9"/>
      <c r="F6" s="9"/>
    </row>
    <row r="7" spans="1:11" ht="33.75" customHeight="1">
      <c r="A7" s="66">
        <v>2</v>
      </c>
      <c r="B7" s="37" t="s">
        <v>10</v>
      </c>
      <c r="C7" s="55">
        <v>3000</v>
      </c>
      <c r="D7" s="56"/>
      <c r="E7" s="9"/>
      <c r="F7" s="9"/>
    </row>
    <row r="8" spans="1:11" ht="33.75" customHeight="1">
      <c r="A8" s="99"/>
      <c r="B8" s="96" t="s">
        <v>11</v>
      </c>
      <c r="C8" s="97">
        <f>SUM(C3:C7)</f>
        <v>13000</v>
      </c>
      <c r="D8" s="84"/>
      <c r="E8" s="9"/>
      <c r="F8" s="9"/>
    </row>
    <row r="9" spans="1:11" ht="35.25" customHeight="1">
      <c r="A9" s="70" t="s">
        <v>12</v>
      </c>
      <c r="B9" s="50" t="s">
        <v>13</v>
      </c>
      <c r="C9" s="45"/>
      <c r="D9" s="32"/>
      <c r="E9" s="9"/>
      <c r="F9" s="9"/>
    </row>
    <row r="10" spans="1:11" ht="35.25" customHeight="1">
      <c r="A10" s="66">
        <v>1</v>
      </c>
      <c r="B10" s="37" t="s">
        <v>14</v>
      </c>
      <c r="C10" s="55">
        <v>1600</v>
      </c>
      <c r="D10" s="56"/>
      <c r="E10" s="9"/>
      <c r="F10" s="9"/>
    </row>
    <row r="11" spans="1:11" ht="35.25" customHeight="1">
      <c r="A11" s="66">
        <v>2</v>
      </c>
      <c r="B11" s="37" t="s">
        <v>15</v>
      </c>
      <c r="C11" s="55">
        <v>38400</v>
      </c>
      <c r="D11" s="56"/>
      <c r="E11" s="9"/>
      <c r="F11" s="9"/>
    </row>
    <row r="12" spans="1:11" ht="35.25" customHeight="1">
      <c r="A12" s="95"/>
      <c r="B12" s="96" t="s">
        <v>16</v>
      </c>
      <c r="C12" s="97">
        <f>SUM(C10:C11)</f>
        <v>40000</v>
      </c>
      <c r="D12" s="84"/>
      <c r="E12" s="9"/>
      <c r="F12" s="9"/>
    </row>
    <row r="13" spans="1:11" s="4" customFormat="1" ht="35.25" customHeight="1">
      <c r="A13" s="71" t="s">
        <v>17</v>
      </c>
      <c r="B13" s="31" t="s">
        <v>18</v>
      </c>
      <c r="C13" s="31"/>
      <c r="D13" s="48"/>
      <c r="E13" s="33"/>
      <c r="F13" s="33"/>
      <c r="J13"/>
      <c r="K13"/>
    </row>
    <row r="14" spans="1:11" s="4" customFormat="1" ht="35.25" customHeight="1">
      <c r="A14" s="72">
        <v>1</v>
      </c>
      <c r="B14" s="21" t="s">
        <v>19</v>
      </c>
      <c r="C14" s="34">
        <v>73500</v>
      </c>
      <c r="D14" s="12" t="s">
        <v>20</v>
      </c>
      <c r="E14" s="35"/>
      <c r="F14" s="35"/>
      <c r="J14"/>
      <c r="K14"/>
    </row>
    <row r="15" spans="1:11" s="4" customFormat="1" ht="35.25" customHeight="1">
      <c r="A15" s="72">
        <v>2</v>
      </c>
      <c r="B15" s="21" t="s">
        <v>21</v>
      </c>
      <c r="C15" s="34">
        <v>447300</v>
      </c>
      <c r="D15" s="12" t="s">
        <v>20</v>
      </c>
      <c r="E15" s="36"/>
      <c r="F15" s="36"/>
      <c r="J15"/>
      <c r="K15"/>
    </row>
    <row r="16" spans="1:11" s="4" customFormat="1" ht="37.5">
      <c r="A16" s="72">
        <v>3</v>
      </c>
      <c r="B16" s="18" t="s">
        <v>22</v>
      </c>
      <c r="C16" s="34">
        <v>224500</v>
      </c>
      <c r="D16" s="12" t="s">
        <v>23</v>
      </c>
      <c r="E16" s="23"/>
      <c r="F16" s="23"/>
      <c r="J16"/>
      <c r="K16"/>
    </row>
    <row r="17" spans="1:11" s="4" customFormat="1" ht="40.15" customHeight="1">
      <c r="A17" s="72">
        <v>4</v>
      </c>
      <c r="B17" s="21" t="s">
        <v>24</v>
      </c>
      <c r="C17" s="34">
        <v>155500</v>
      </c>
      <c r="D17" s="12" t="s">
        <v>25</v>
      </c>
      <c r="E17" s="23"/>
      <c r="F17" s="23"/>
      <c r="J17"/>
      <c r="K17"/>
    </row>
    <row r="18" spans="1:11" s="4" customFormat="1" ht="40.15" customHeight="1">
      <c r="A18" s="72">
        <v>5</v>
      </c>
      <c r="B18" s="21" t="s">
        <v>26</v>
      </c>
      <c r="C18" s="34">
        <v>120000</v>
      </c>
      <c r="D18" s="12"/>
      <c r="E18" s="57"/>
      <c r="F18" s="57"/>
      <c r="J18"/>
      <c r="K18"/>
    </row>
    <row r="19" spans="1:11" s="4" customFormat="1" ht="36" customHeight="1">
      <c r="A19" s="72">
        <v>6</v>
      </c>
      <c r="B19" s="21" t="s">
        <v>27</v>
      </c>
      <c r="C19" s="34">
        <v>64200</v>
      </c>
      <c r="D19" s="12"/>
      <c r="E19" s="57"/>
      <c r="F19" s="57"/>
      <c r="J19"/>
      <c r="K19"/>
    </row>
    <row r="20" spans="1:11" s="4" customFormat="1" ht="35.25" customHeight="1">
      <c r="A20" s="100"/>
      <c r="B20" s="98" t="s">
        <v>28</v>
      </c>
      <c r="C20" s="97">
        <f>SUM(C14:C19)</f>
        <v>1085000</v>
      </c>
      <c r="D20" s="84"/>
      <c r="E20" s="23"/>
      <c r="F20" s="23"/>
    </row>
    <row r="21" spans="1:11" ht="35.25" customHeight="1">
      <c r="A21" s="70" t="s">
        <v>29</v>
      </c>
      <c r="B21" s="49" t="s">
        <v>30</v>
      </c>
      <c r="C21" s="45"/>
      <c r="D21" s="32"/>
      <c r="E21" s="9"/>
      <c r="F21" s="9"/>
    </row>
    <row r="22" spans="1:11" ht="35.25" customHeight="1">
      <c r="A22" s="66">
        <v>1</v>
      </c>
      <c r="B22" s="18" t="s">
        <v>31</v>
      </c>
      <c r="C22" s="55">
        <v>50000</v>
      </c>
      <c r="D22" s="56"/>
      <c r="E22" s="9"/>
      <c r="F22" s="9"/>
    </row>
    <row r="23" spans="1:11" ht="35.25" customHeight="1">
      <c r="A23" s="100"/>
      <c r="B23" s="98" t="s">
        <v>32</v>
      </c>
      <c r="C23" s="97">
        <f>SUM(C22)</f>
        <v>50000</v>
      </c>
      <c r="D23" s="84"/>
      <c r="E23" s="9"/>
      <c r="F23" s="9"/>
    </row>
    <row r="24" spans="1:11" ht="35.25" customHeight="1">
      <c r="A24" s="69" t="s">
        <v>33</v>
      </c>
      <c r="B24" s="30" t="s">
        <v>34</v>
      </c>
      <c r="C24" s="31"/>
      <c r="D24" s="31"/>
      <c r="E24" s="31"/>
      <c r="F24" s="31"/>
    </row>
    <row r="25" spans="1:11" ht="35.25" customHeight="1">
      <c r="A25" s="69" t="s">
        <v>35</v>
      </c>
      <c r="B25" s="30" t="s">
        <v>36</v>
      </c>
      <c r="C25" s="31"/>
      <c r="D25" s="48"/>
      <c r="E25" s="9"/>
      <c r="F25" s="9"/>
    </row>
    <row r="26" spans="1:11" ht="35.25" customHeight="1">
      <c r="A26" s="73">
        <v>1</v>
      </c>
      <c r="B26" s="10" t="s">
        <v>37</v>
      </c>
      <c r="C26" s="61">
        <v>46000</v>
      </c>
      <c r="D26" s="13"/>
      <c r="E26" s="14"/>
      <c r="F26" s="14"/>
    </row>
    <row r="27" spans="1:11" ht="35.25" customHeight="1">
      <c r="A27" s="73">
        <v>2</v>
      </c>
      <c r="B27" s="10" t="s">
        <v>38</v>
      </c>
      <c r="C27" s="61">
        <v>40000</v>
      </c>
      <c r="D27" s="13"/>
      <c r="E27" s="14"/>
      <c r="F27" s="14"/>
    </row>
    <row r="28" spans="1:11" ht="35.25" customHeight="1">
      <c r="A28" s="73">
        <v>3</v>
      </c>
      <c r="B28" s="10" t="s">
        <v>39</v>
      </c>
      <c r="C28" s="61">
        <v>31000</v>
      </c>
      <c r="D28" s="13"/>
      <c r="E28" s="14"/>
      <c r="F28" s="14"/>
    </row>
    <row r="29" spans="1:11" ht="35.25" customHeight="1">
      <c r="A29" s="73">
        <v>4</v>
      </c>
      <c r="B29" s="10" t="s">
        <v>40</v>
      </c>
      <c r="C29" s="11">
        <v>265000</v>
      </c>
      <c r="D29" s="12" t="s">
        <v>41</v>
      </c>
      <c r="E29" s="14"/>
      <c r="F29" s="14"/>
    </row>
    <row r="30" spans="1:11" ht="36.75" customHeight="1">
      <c r="A30" s="73">
        <v>5</v>
      </c>
      <c r="B30" s="10" t="s">
        <v>42</v>
      </c>
      <c r="C30" s="11">
        <v>21000</v>
      </c>
      <c r="D30" s="13"/>
      <c r="E30" s="14"/>
      <c r="F30" s="14"/>
    </row>
    <row r="31" spans="1:11" ht="35.25" customHeight="1">
      <c r="A31" s="73">
        <v>6</v>
      </c>
      <c r="B31" s="10" t="s">
        <v>43</v>
      </c>
      <c r="C31" s="11">
        <v>15000</v>
      </c>
      <c r="D31" s="13"/>
      <c r="E31" s="14"/>
      <c r="F31" s="14"/>
    </row>
    <row r="32" spans="1:11" ht="35.25" customHeight="1">
      <c r="A32" s="73">
        <v>7</v>
      </c>
      <c r="B32" s="10" t="s">
        <v>44</v>
      </c>
      <c r="C32" s="11">
        <v>60000</v>
      </c>
      <c r="D32" s="13"/>
      <c r="E32" s="14"/>
      <c r="F32" s="14"/>
    </row>
    <row r="33" spans="1:9" ht="35.25" customHeight="1">
      <c r="A33" s="73">
        <v>8</v>
      </c>
      <c r="B33" s="10" t="s">
        <v>45</v>
      </c>
      <c r="C33" s="11">
        <v>17000</v>
      </c>
      <c r="D33" s="13"/>
      <c r="E33" s="14"/>
      <c r="F33" s="14"/>
    </row>
    <row r="34" spans="1:9" ht="35.25" customHeight="1">
      <c r="A34" s="73">
        <v>9</v>
      </c>
      <c r="B34" s="10" t="s">
        <v>46</v>
      </c>
      <c r="C34" s="11">
        <v>65000</v>
      </c>
      <c r="D34" s="13"/>
      <c r="E34" s="14"/>
      <c r="F34" s="14"/>
    </row>
    <row r="35" spans="1:9" ht="43.9" customHeight="1">
      <c r="A35" s="73">
        <v>10</v>
      </c>
      <c r="B35" s="10" t="s">
        <v>47</v>
      </c>
      <c r="C35" s="11">
        <v>71000</v>
      </c>
      <c r="D35" s="26" t="s">
        <v>48</v>
      </c>
      <c r="E35" s="14"/>
      <c r="F35" s="14"/>
    </row>
    <row r="36" spans="1:9" ht="43.9" customHeight="1">
      <c r="A36" s="194" t="s">
        <v>49</v>
      </c>
      <c r="B36" s="195"/>
      <c r="C36" s="15">
        <f>SUM(C26:C35)</f>
        <v>631000</v>
      </c>
      <c r="D36" s="19"/>
      <c r="E36" s="14"/>
      <c r="F36" s="14"/>
    </row>
    <row r="37" spans="1:9" ht="43.9" customHeight="1">
      <c r="A37" s="69" t="s">
        <v>50</v>
      </c>
      <c r="B37" s="30" t="s">
        <v>51</v>
      </c>
      <c r="C37" s="31"/>
      <c r="D37" s="48"/>
      <c r="E37" s="14"/>
      <c r="F37" s="14"/>
    </row>
    <row r="38" spans="1:9" ht="35.25" customHeight="1">
      <c r="A38" s="73">
        <v>11</v>
      </c>
      <c r="B38" s="53" t="s">
        <v>52</v>
      </c>
      <c r="C38" s="63">
        <v>115000</v>
      </c>
      <c r="D38" s="54"/>
      <c r="E38" s="17"/>
      <c r="F38" s="17"/>
    </row>
    <row r="39" spans="1:9" ht="35.25" customHeight="1">
      <c r="A39" s="73">
        <v>12</v>
      </c>
      <c r="B39" s="53" t="s">
        <v>53</v>
      </c>
      <c r="C39" s="63">
        <v>65000</v>
      </c>
      <c r="D39" s="54"/>
      <c r="E39" s="17"/>
      <c r="F39" s="17"/>
    </row>
    <row r="40" spans="1:9" ht="35.25" customHeight="1">
      <c r="A40" s="73">
        <v>13</v>
      </c>
      <c r="B40" s="53" t="s">
        <v>54</v>
      </c>
      <c r="C40" s="63">
        <v>20000</v>
      </c>
      <c r="D40" s="54"/>
      <c r="E40" s="17"/>
      <c r="F40" s="17"/>
    </row>
    <row r="41" spans="1:9" ht="35.25" customHeight="1">
      <c r="A41" s="73">
        <v>14</v>
      </c>
      <c r="B41" s="53" t="s">
        <v>55</v>
      </c>
      <c r="C41" s="63">
        <v>20000</v>
      </c>
      <c r="D41" s="54"/>
      <c r="E41" s="17"/>
      <c r="F41" s="17"/>
    </row>
    <row r="42" spans="1:9" ht="35.25" customHeight="1">
      <c r="A42" s="73">
        <v>15</v>
      </c>
      <c r="B42" s="53" t="s">
        <v>56</v>
      </c>
      <c r="C42" s="63">
        <v>36000</v>
      </c>
      <c r="D42" s="54"/>
      <c r="E42" s="17"/>
      <c r="F42" s="17"/>
    </row>
    <row r="43" spans="1:9" ht="35.25" customHeight="1">
      <c r="A43" s="101">
        <v>16</v>
      </c>
      <c r="B43" s="103" t="s">
        <v>57</v>
      </c>
      <c r="C43" s="63">
        <v>50000</v>
      </c>
      <c r="D43" s="102"/>
      <c r="E43" s="17"/>
      <c r="F43" s="17"/>
    </row>
    <row r="44" spans="1:9" ht="35.25" customHeight="1">
      <c r="A44" s="194" t="s">
        <v>58</v>
      </c>
      <c r="B44" s="195"/>
      <c r="C44" s="15">
        <f>SUM(C38:C43)</f>
        <v>306000</v>
      </c>
      <c r="D44" s="19"/>
      <c r="E44" s="17"/>
      <c r="F44" s="17"/>
    </row>
    <row r="45" spans="1:9" ht="35.25" customHeight="1">
      <c r="A45" s="191" t="s">
        <v>59</v>
      </c>
      <c r="B45" s="192"/>
      <c r="C45" s="83">
        <f>SUM(C44,C36)</f>
        <v>937000</v>
      </c>
      <c r="D45" s="104"/>
      <c r="E45" s="16"/>
      <c r="F45" s="16"/>
      <c r="G45" s="20"/>
    </row>
    <row r="46" spans="1:9" s="8" customFormat="1" ht="51.6" customHeight="1">
      <c r="A46" s="107" t="s">
        <v>1</v>
      </c>
      <c r="B46" s="108" t="s">
        <v>2</v>
      </c>
      <c r="C46" s="92" t="s">
        <v>3</v>
      </c>
      <c r="D46" s="93" t="s">
        <v>4</v>
      </c>
      <c r="E46" s="106" t="s">
        <v>5</v>
      </c>
      <c r="F46" s="106" t="s">
        <v>6</v>
      </c>
      <c r="G46" s="7"/>
      <c r="H46" s="7"/>
      <c r="I46" s="7"/>
    </row>
    <row r="47" spans="1:9" ht="35.25" customHeight="1">
      <c r="A47" s="74" t="s">
        <v>60</v>
      </c>
      <c r="B47" s="31" t="s">
        <v>61</v>
      </c>
      <c r="C47" s="31"/>
      <c r="D47" s="48"/>
      <c r="E47" s="16"/>
      <c r="F47" s="16"/>
      <c r="G47" s="20"/>
    </row>
    <row r="48" spans="1:9" ht="35.25" customHeight="1">
      <c r="A48" s="72">
        <v>1</v>
      </c>
      <c r="B48" s="18" t="s">
        <v>62</v>
      </c>
      <c r="C48" s="22">
        <v>40000</v>
      </c>
      <c r="D48" s="12"/>
      <c r="E48" s="23"/>
      <c r="F48" s="23"/>
    </row>
    <row r="49" spans="1:11" ht="35.25" customHeight="1">
      <c r="A49" s="72">
        <v>2</v>
      </c>
      <c r="B49" s="18" t="s">
        <v>63</v>
      </c>
      <c r="C49" s="58"/>
      <c r="D49" s="12"/>
      <c r="E49" s="23"/>
      <c r="F49" s="23"/>
    </row>
    <row r="50" spans="1:11" ht="35.25" customHeight="1">
      <c r="A50" s="66">
        <v>3</v>
      </c>
      <c r="B50" s="37" t="s">
        <v>64</v>
      </c>
      <c r="C50" s="58"/>
      <c r="D50" s="12"/>
      <c r="E50" s="23"/>
      <c r="F50" s="23"/>
    </row>
    <row r="51" spans="1:11" s="4" customFormat="1" ht="35.25" customHeight="1">
      <c r="A51" s="78"/>
      <c r="B51" s="79" t="s">
        <v>65</v>
      </c>
      <c r="C51" s="15">
        <f>SUM(C48:C50)</f>
        <v>40000</v>
      </c>
      <c r="D51" s="80"/>
      <c r="E51" s="16"/>
      <c r="F51" s="16"/>
      <c r="J51"/>
      <c r="K51"/>
    </row>
    <row r="52" spans="1:11" s="4" customFormat="1" ht="41.25" customHeight="1">
      <c r="A52" s="81"/>
      <c r="B52" s="82" t="s">
        <v>66</v>
      </c>
      <c r="C52" s="84">
        <f>SUM(C51,C45)</f>
        <v>977000</v>
      </c>
      <c r="D52" s="84" t="s">
        <v>67</v>
      </c>
      <c r="E52" s="24"/>
      <c r="F52" s="24"/>
      <c r="J52"/>
      <c r="K52"/>
    </row>
    <row r="53" spans="1:11" s="4" customFormat="1" ht="51.75" customHeight="1">
      <c r="A53" s="75" t="s">
        <v>68</v>
      </c>
      <c r="B53" s="189" t="s">
        <v>69</v>
      </c>
      <c r="C53" s="189"/>
      <c r="D53" s="190"/>
      <c r="E53" s="25"/>
      <c r="F53" s="25"/>
      <c r="J53"/>
      <c r="K53"/>
    </row>
    <row r="54" spans="1:11" s="4" customFormat="1" ht="35.25" customHeight="1">
      <c r="A54" s="73">
        <v>1</v>
      </c>
      <c r="B54" s="10" t="s">
        <v>70</v>
      </c>
      <c r="C54" s="61">
        <v>42000</v>
      </c>
      <c r="D54" s="13"/>
      <c r="E54" s="14"/>
      <c r="F54" s="14"/>
      <c r="J54"/>
      <c r="K54"/>
    </row>
    <row r="55" spans="1:11" s="4" customFormat="1" ht="35.25" customHeight="1">
      <c r="A55" s="73">
        <v>2</v>
      </c>
      <c r="B55" s="10" t="s">
        <v>71</v>
      </c>
      <c r="C55" s="61">
        <v>42000</v>
      </c>
      <c r="D55" s="13"/>
      <c r="E55" s="14"/>
      <c r="F55" s="14"/>
      <c r="J55"/>
      <c r="K55"/>
    </row>
    <row r="56" spans="1:11" s="4" customFormat="1" ht="35.25" customHeight="1">
      <c r="A56" s="73">
        <v>3</v>
      </c>
      <c r="B56" s="10" t="s">
        <v>72</v>
      </c>
      <c r="C56" s="61">
        <v>35000</v>
      </c>
      <c r="D56" s="13"/>
      <c r="E56" s="14"/>
      <c r="F56" s="14"/>
      <c r="J56"/>
      <c r="K56"/>
    </row>
    <row r="57" spans="1:11" s="4" customFormat="1" ht="42.75" customHeight="1">
      <c r="A57" s="73">
        <v>4</v>
      </c>
      <c r="B57" s="10" t="s">
        <v>73</v>
      </c>
      <c r="C57" s="11">
        <v>190000</v>
      </c>
      <c r="D57" s="13"/>
      <c r="E57" s="14"/>
      <c r="F57" s="14"/>
      <c r="J57"/>
      <c r="K57"/>
    </row>
    <row r="58" spans="1:11" s="4" customFormat="1" ht="42.75" customHeight="1">
      <c r="A58" s="73">
        <v>5</v>
      </c>
      <c r="B58" s="10" t="s">
        <v>74</v>
      </c>
      <c r="C58" s="11">
        <v>100000</v>
      </c>
      <c r="D58" s="13"/>
      <c r="E58" s="14"/>
      <c r="F58" s="14"/>
      <c r="J58"/>
      <c r="K58"/>
    </row>
    <row r="59" spans="1:11" s="4" customFormat="1" ht="34.5" customHeight="1">
      <c r="A59" s="73">
        <v>6</v>
      </c>
      <c r="B59" s="10" t="s">
        <v>75</v>
      </c>
      <c r="C59" s="61">
        <v>25000</v>
      </c>
      <c r="D59" s="13"/>
      <c r="E59" s="14"/>
      <c r="F59" s="14"/>
      <c r="J59"/>
      <c r="K59"/>
    </row>
    <row r="60" spans="1:11" s="4" customFormat="1" ht="34.5" customHeight="1">
      <c r="A60" s="73">
        <v>7</v>
      </c>
      <c r="B60" s="10" t="s">
        <v>76</v>
      </c>
      <c r="C60" s="61">
        <v>35000</v>
      </c>
      <c r="D60" s="13"/>
      <c r="E60" s="14"/>
      <c r="F60" s="14"/>
      <c r="J60"/>
      <c r="K60"/>
    </row>
    <row r="61" spans="1:11" s="4" customFormat="1" ht="34.9" customHeight="1">
      <c r="A61" s="73">
        <v>8</v>
      </c>
      <c r="B61" s="10" t="s">
        <v>77</v>
      </c>
      <c r="C61" s="61">
        <v>25000</v>
      </c>
      <c r="D61" s="27"/>
      <c r="E61" s="14"/>
      <c r="F61" s="14"/>
      <c r="J61"/>
      <c r="K61"/>
    </row>
    <row r="62" spans="1:11" s="4" customFormat="1" ht="41.25" customHeight="1">
      <c r="A62" s="73">
        <v>9</v>
      </c>
      <c r="B62" s="10" t="s">
        <v>78</v>
      </c>
      <c r="C62" s="61">
        <v>50000</v>
      </c>
      <c r="D62" s="26"/>
      <c r="E62" s="28"/>
      <c r="F62" s="28"/>
      <c r="J62"/>
      <c r="K62"/>
    </row>
    <row r="63" spans="1:11" s="4" customFormat="1" ht="41.25" customHeight="1">
      <c r="A63" s="73">
        <v>10</v>
      </c>
      <c r="B63" s="10" t="s">
        <v>79</v>
      </c>
      <c r="C63" s="61">
        <v>3000</v>
      </c>
      <c r="D63" s="26"/>
      <c r="E63" s="28"/>
      <c r="F63" s="28"/>
      <c r="J63"/>
      <c r="K63"/>
    </row>
    <row r="64" spans="1:11" s="4" customFormat="1" ht="35.25" customHeight="1">
      <c r="A64" s="73">
        <v>11</v>
      </c>
      <c r="B64" s="10" t="s">
        <v>80</v>
      </c>
      <c r="C64" s="61">
        <v>9000</v>
      </c>
      <c r="D64" s="13"/>
      <c r="E64" s="29"/>
      <c r="F64" s="29"/>
      <c r="J64"/>
      <c r="K64"/>
    </row>
    <row r="65" spans="1:11" ht="35.25" customHeight="1">
      <c r="A65" s="73">
        <v>12</v>
      </c>
      <c r="B65" s="10" t="s">
        <v>81</v>
      </c>
      <c r="C65" s="61">
        <v>18000</v>
      </c>
      <c r="D65" s="13"/>
      <c r="E65" s="14"/>
      <c r="F65" s="14"/>
    </row>
    <row r="66" spans="1:11" ht="35.25" customHeight="1">
      <c r="A66" s="73">
        <v>13</v>
      </c>
      <c r="B66" s="10" t="s">
        <v>82</v>
      </c>
      <c r="C66" s="61">
        <v>11000</v>
      </c>
      <c r="D66" s="13"/>
      <c r="E66" s="14"/>
      <c r="F66" s="14"/>
    </row>
    <row r="67" spans="1:11" s="4" customFormat="1" ht="43.5" customHeight="1">
      <c r="A67" s="73">
        <v>14</v>
      </c>
      <c r="B67" s="10" t="s">
        <v>83</v>
      </c>
      <c r="C67" s="61">
        <v>2000</v>
      </c>
      <c r="D67" s="12"/>
      <c r="E67" s="14"/>
      <c r="F67" s="14"/>
      <c r="J67"/>
      <c r="K67"/>
    </row>
    <row r="68" spans="1:11" s="4" customFormat="1" ht="37.5">
      <c r="A68" s="73">
        <v>15</v>
      </c>
      <c r="B68" s="10" t="s">
        <v>84</v>
      </c>
      <c r="C68" s="61">
        <v>160000</v>
      </c>
      <c r="D68" s="12"/>
      <c r="E68" s="14"/>
      <c r="F68" s="14"/>
      <c r="J68"/>
      <c r="K68"/>
    </row>
    <row r="69" spans="1:11" s="4" customFormat="1" ht="35.25" customHeight="1">
      <c r="A69" s="73">
        <v>16</v>
      </c>
      <c r="B69" s="10" t="s">
        <v>85</v>
      </c>
      <c r="C69" s="61">
        <v>38000</v>
      </c>
      <c r="D69" s="12"/>
      <c r="E69" s="14"/>
      <c r="F69" s="14"/>
      <c r="J69"/>
      <c r="K69"/>
    </row>
    <row r="70" spans="1:11" s="4" customFormat="1" ht="35.25" customHeight="1">
      <c r="A70" s="73">
        <v>17</v>
      </c>
      <c r="B70" s="10" t="s">
        <v>86</v>
      </c>
      <c r="C70" s="61">
        <v>21000</v>
      </c>
      <c r="D70" s="12"/>
      <c r="E70" s="14"/>
      <c r="F70" s="14"/>
      <c r="J70"/>
      <c r="K70"/>
    </row>
    <row r="71" spans="1:11" s="4" customFormat="1" ht="35.25" customHeight="1">
      <c r="A71" s="73">
        <v>18</v>
      </c>
      <c r="B71" s="10" t="s">
        <v>87</v>
      </c>
      <c r="C71" s="61">
        <v>18000</v>
      </c>
      <c r="D71" s="12"/>
      <c r="E71" s="14"/>
      <c r="F71" s="14"/>
      <c r="J71"/>
      <c r="K71"/>
    </row>
    <row r="72" spans="1:11" s="4" customFormat="1" ht="35.25" customHeight="1">
      <c r="A72" s="73">
        <v>19</v>
      </c>
      <c r="B72" s="10" t="s">
        <v>88</v>
      </c>
      <c r="C72" s="61">
        <v>82300</v>
      </c>
      <c r="D72" s="12"/>
      <c r="E72" s="14"/>
      <c r="F72" s="14"/>
      <c r="J72"/>
      <c r="K72"/>
    </row>
    <row r="73" spans="1:11" s="4" customFormat="1" ht="35.25" customHeight="1">
      <c r="A73" s="73">
        <v>20</v>
      </c>
      <c r="B73" s="62" t="s">
        <v>89</v>
      </c>
      <c r="C73" s="11">
        <v>275000</v>
      </c>
      <c r="D73" s="12" t="s">
        <v>90</v>
      </c>
      <c r="E73" s="14"/>
      <c r="F73" s="14"/>
      <c r="J73"/>
      <c r="K73"/>
    </row>
    <row r="74" spans="1:11" s="4" customFormat="1" ht="35.25" customHeight="1">
      <c r="A74" s="73">
        <v>21</v>
      </c>
      <c r="B74" s="10" t="s">
        <v>91</v>
      </c>
      <c r="C74" s="61">
        <v>6000</v>
      </c>
      <c r="D74" s="12"/>
      <c r="E74" s="14"/>
      <c r="F74" s="14"/>
      <c r="J74"/>
      <c r="K74"/>
    </row>
    <row r="75" spans="1:11" s="4" customFormat="1" ht="35.25" customHeight="1">
      <c r="A75" s="73">
        <v>22</v>
      </c>
      <c r="B75" s="10" t="s">
        <v>92</v>
      </c>
      <c r="C75" s="61">
        <v>210000</v>
      </c>
      <c r="D75" s="12"/>
      <c r="E75" s="14"/>
      <c r="F75" s="14"/>
      <c r="J75"/>
      <c r="K75"/>
    </row>
    <row r="76" spans="1:11" s="4" customFormat="1" ht="35.25" customHeight="1">
      <c r="A76" s="73">
        <v>23</v>
      </c>
      <c r="B76" s="10" t="s">
        <v>93</v>
      </c>
      <c r="C76" s="61">
        <v>72000</v>
      </c>
      <c r="D76" s="12"/>
      <c r="E76" s="14"/>
      <c r="F76" s="14"/>
      <c r="J76"/>
      <c r="K76"/>
    </row>
    <row r="77" spans="1:11" s="4" customFormat="1" ht="35.25" customHeight="1">
      <c r="A77" s="73">
        <v>24</v>
      </c>
      <c r="B77" s="10" t="s">
        <v>94</v>
      </c>
      <c r="C77" s="11">
        <v>328000</v>
      </c>
      <c r="D77" s="105" t="s">
        <v>95</v>
      </c>
      <c r="E77" s="14"/>
      <c r="F77" s="14"/>
      <c r="J77"/>
      <c r="K77"/>
    </row>
    <row r="78" spans="1:11" s="4" customFormat="1" ht="35.25" customHeight="1">
      <c r="A78" s="73">
        <v>25</v>
      </c>
      <c r="B78" s="10" t="s">
        <v>96</v>
      </c>
      <c r="C78" s="11">
        <v>28000</v>
      </c>
      <c r="D78" s="105"/>
      <c r="E78" s="14"/>
      <c r="F78" s="14"/>
      <c r="J78"/>
      <c r="K78"/>
    </row>
    <row r="79" spans="1:11" s="4" customFormat="1" ht="34.5" customHeight="1">
      <c r="A79" s="89"/>
      <c r="B79" s="90" t="s">
        <v>97</v>
      </c>
      <c r="C79" s="80">
        <f>SUM(C54:C78)</f>
        <v>1825300</v>
      </c>
      <c r="D79" s="80" t="s">
        <v>98</v>
      </c>
      <c r="E79" s="14"/>
      <c r="F79" s="14"/>
      <c r="J79"/>
      <c r="K79"/>
    </row>
    <row r="80" spans="1:11" s="4" customFormat="1" ht="34.5" customHeight="1">
      <c r="A80" s="70" t="s">
        <v>99</v>
      </c>
      <c r="B80" s="47" t="s">
        <v>100</v>
      </c>
      <c r="C80" s="40"/>
      <c r="D80" s="46"/>
      <c r="E80" s="14"/>
      <c r="F80" s="14"/>
      <c r="J80"/>
      <c r="K80"/>
    </row>
    <row r="81" spans="1:11" s="4" customFormat="1" ht="47.25" customHeight="1">
      <c r="A81" s="66">
        <v>1</v>
      </c>
      <c r="B81" s="64" t="s">
        <v>101</v>
      </c>
      <c r="C81" s="55">
        <v>10000</v>
      </c>
      <c r="D81" s="12"/>
      <c r="E81" s="14"/>
      <c r="F81" s="14"/>
      <c r="J81"/>
      <c r="K81"/>
    </row>
    <row r="82" spans="1:11" s="4" customFormat="1" ht="42" customHeight="1">
      <c r="A82" s="66">
        <v>2</v>
      </c>
      <c r="B82" s="65" t="s">
        <v>102</v>
      </c>
      <c r="C82" s="55">
        <v>2000</v>
      </c>
      <c r="D82" s="21"/>
      <c r="E82" s="14"/>
      <c r="F82" s="14"/>
      <c r="J82"/>
      <c r="K82"/>
    </row>
    <row r="83" spans="1:11" s="4" customFormat="1" ht="35.25" customHeight="1">
      <c r="A83" s="94"/>
      <c r="B83" s="90" t="s">
        <v>103</v>
      </c>
      <c r="C83" s="91">
        <f>SUM(C81:C82)</f>
        <v>12000</v>
      </c>
      <c r="D83" s="80"/>
      <c r="E83" s="14"/>
      <c r="F83" s="14"/>
      <c r="J83"/>
      <c r="K83"/>
    </row>
    <row r="84" spans="1:11" s="4" customFormat="1" ht="35.25" customHeight="1">
      <c r="A84" s="81"/>
      <c r="B84" s="86" t="s">
        <v>104</v>
      </c>
      <c r="C84" s="87">
        <f>SUM(C83,C79)</f>
        <v>1837300</v>
      </c>
      <c r="D84" s="84"/>
      <c r="E84" s="14"/>
      <c r="F84" s="14"/>
      <c r="J84"/>
      <c r="K84"/>
    </row>
    <row r="85" spans="1:11" s="4" customFormat="1" ht="35.25" customHeight="1">
      <c r="A85" s="76" t="s">
        <v>105</v>
      </c>
      <c r="B85" s="51" t="s">
        <v>106</v>
      </c>
      <c r="C85" s="39"/>
      <c r="D85" s="52"/>
      <c r="E85" s="38"/>
      <c r="F85" s="38"/>
    </row>
    <row r="86" spans="1:11" s="4" customFormat="1" ht="35.25" customHeight="1">
      <c r="A86" s="77">
        <v>1</v>
      </c>
      <c r="B86" s="41" t="s">
        <v>107</v>
      </c>
      <c r="C86" s="11">
        <v>100000</v>
      </c>
      <c r="D86" s="12" t="s">
        <v>108</v>
      </c>
      <c r="E86" s="38"/>
      <c r="F86" s="38"/>
    </row>
    <row r="87" spans="1:11" s="4" customFormat="1" ht="35.25" customHeight="1">
      <c r="A87" s="85"/>
      <c r="B87" s="86" t="s">
        <v>109</v>
      </c>
      <c r="C87" s="87">
        <f>SUM(C86)</f>
        <v>100000</v>
      </c>
      <c r="D87" s="88"/>
      <c r="E87" s="38"/>
      <c r="F87" s="38"/>
    </row>
    <row r="88" spans="1:11" s="4" customFormat="1" ht="44.25" customHeight="1">
      <c r="A88" s="42" t="s">
        <v>110</v>
      </c>
      <c r="B88" s="42"/>
      <c r="C88" s="43">
        <f>SUM(C87,C84,C52,C23,C20,C12,C8)</f>
        <v>4102300</v>
      </c>
      <c r="D88" s="44"/>
      <c r="E88" s="38"/>
      <c r="F88" s="38"/>
    </row>
    <row r="89" spans="1:11" s="4" customFormat="1">
      <c r="A89" s="67"/>
      <c r="B89" s="1"/>
      <c r="C89" s="2"/>
      <c r="D89" t="s">
        <v>111</v>
      </c>
      <c r="E89"/>
      <c r="F89"/>
    </row>
    <row r="91" spans="1:11" s="4" customFormat="1">
      <c r="A91" s="67"/>
      <c r="B91" s="1"/>
      <c r="C91" s="2"/>
      <c r="D91"/>
      <c r="E91"/>
      <c r="F91"/>
    </row>
  </sheetData>
  <mergeCells count="5">
    <mergeCell ref="B53:D53"/>
    <mergeCell ref="A45:B45"/>
    <mergeCell ref="A2:C2"/>
    <mergeCell ref="A36:B36"/>
    <mergeCell ref="A44:B44"/>
  </mergeCells>
  <pageMargins left="0.7" right="0.7" top="0.75" bottom="0.75" header="0.3" footer="0.3"/>
  <pageSetup paperSize="9" scale="42" fitToHeight="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40E9-1660-4431-8458-B909DC0F81BB}">
  <sheetPr>
    <pageSetUpPr fitToPage="1"/>
  </sheetPr>
  <dimension ref="A1:AJ114"/>
  <sheetViews>
    <sheetView showGridLines="0" tabSelected="1" view="pageBreakPreview" zoomScale="50" zoomScaleNormal="60" zoomScaleSheetLayoutView="50" workbookViewId="0">
      <pane xSplit="5" ySplit="4" topLeftCell="W81" activePane="bottomRight" state="frozen"/>
      <selection pane="bottomLeft" activeCell="A5" sqref="A5"/>
      <selection pane="topRight" activeCell="F1" sqref="F1"/>
      <selection pane="bottomRight" activeCell="Y88" sqref="Y88"/>
    </sheetView>
  </sheetViews>
  <sheetFormatPr defaultRowHeight="15"/>
  <cols>
    <col min="1" max="1" width="7.6640625" style="67" customWidth="1"/>
    <col min="2" max="2" width="86.765625" style="1" customWidth="1"/>
    <col min="3" max="3" width="26.23046875" style="152" customWidth="1"/>
    <col min="4" max="28" width="26.23046875" style="2" customWidth="1"/>
    <col min="29" max="29" width="75.87109375" style="1" customWidth="1"/>
    <col min="30" max="31" width="22.8671875" hidden="1" customWidth="1"/>
    <col min="32" max="32" width="12.375" style="4" bestFit="1" customWidth="1"/>
    <col min="33" max="34" width="9.14453125" style="4"/>
  </cols>
  <sheetData>
    <row r="1" spans="1:36" ht="20.25">
      <c r="AC1" s="5"/>
      <c r="AD1" s="3"/>
      <c r="AE1" s="3"/>
    </row>
    <row r="2" spans="1:36" ht="20.25">
      <c r="A2" s="193" t="s">
        <v>112</v>
      </c>
      <c r="B2" s="193"/>
      <c r="C2" s="193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>
        <v>18603</v>
      </c>
      <c r="T2" s="109">
        <v>29493</v>
      </c>
      <c r="U2" s="109">
        <v>29493</v>
      </c>
      <c r="V2" s="188"/>
      <c r="W2" s="188"/>
      <c r="X2" s="188"/>
      <c r="Y2" s="188"/>
      <c r="Z2" s="188"/>
      <c r="AA2" s="188"/>
      <c r="AB2" s="109"/>
      <c r="AC2" s="5"/>
      <c r="AD2" s="3"/>
      <c r="AE2" s="3"/>
    </row>
    <row r="3" spans="1:36" ht="12.75" customHeight="1">
      <c r="A3" s="68"/>
      <c r="B3" s="5"/>
      <c r="C3" s="15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5"/>
      <c r="AD3" s="3"/>
      <c r="AE3" s="3"/>
    </row>
    <row r="4" spans="1:36" s="186" customFormat="1" ht="84" customHeight="1">
      <c r="A4" s="111" t="s">
        <v>1</v>
      </c>
      <c r="B4" s="112" t="s">
        <v>2</v>
      </c>
      <c r="C4" s="154" t="s">
        <v>113</v>
      </c>
      <c r="D4" s="113" t="s">
        <v>114</v>
      </c>
      <c r="E4" s="187" t="s">
        <v>115</v>
      </c>
      <c r="F4" s="151" t="s">
        <v>116</v>
      </c>
      <c r="G4" s="151" t="s">
        <v>117</v>
      </c>
      <c r="H4" s="151" t="s">
        <v>118</v>
      </c>
      <c r="I4" s="151" t="s">
        <v>119</v>
      </c>
      <c r="J4" s="151" t="s">
        <v>120</v>
      </c>
      <c r="K4" s="151" t="s">
        <v>121</v>
      </c>
      <c r="L4" s="151" t="s">
        <v>122</v>
      </c>
      <c r="M4" s="151" t="s">
        <v>123</v>
      </c>
      <c r="N4" s="151" t="s">
        <v>124</v>
      </c>
      <c r="O4" s="151" t="s">
        <v>125</v>
      </c>
      <c r="P4" s="151" t="s">
        <v>126</v>
      </c>
      <c r="Q4" s="151" t="s">
        <v>127</v>
      </c>
      <c r="R4" s="151" t="s">
        <v>128</v>
      </c>
      <c r="S4" s="151" t="s">
        <v>129</v>
      </c>
      <c r="T4" s="151" t="s">
        <v>130</v>
      </c>
      <c r="U4" s="151" t="s">
        <v>131</v>
      </c>
      <c r="V4" s="151" t="s">
        <v>132</v>
      </c>
      <c r="W4" s="151" t="s">
        <v>133</v>
      </c>
      <c r="X4" s="151" t="s">
        <v>161</v>
      </c>
      <c r="Y4" s="151" t="s">
        <v>162</v>
      </c>
      <c r="Z4" s="151"/>
      <c r="AA4" s="151"/>
      <c r="AB4" s="113" t="s">
        <v>134</v>
      </c>
      <c r="AC4" s="118" t="s">
        <v>4</v>
      </c>
      <c r="AD4" s="114" t="s">
        <v>5</v>
      </c>
      <c r="AE4" s="114" t="s">
        <v>6</v>
      </c>
      <c r="AF4" s="185"/>
      <c r="AG4" s="185"/>
      <c r="AH4" s="185"/>
    </row>
    <row r="5" spans="1:36" ht="37.5">
      <c r="A5" s="69" t="s">
        <v>7</v>
      </c>
      <c r="B5" s="49" t="s">
        <v>8</v>
      </c>
      <c r="C5" s="15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9"/>
      <c r="AD5" s="9"/>
      <c r="AE5" s="9"/>
    </row>
    <row r="6" spans="1:36" ht="33.75" customHeight="1">
      <c r="A6" s="66">
        <v>1</v>
      </c>
      <c r="B6" s="37" t="s">
        <v>9</v>
      </c>
      <c r="C6" s="156">
        <v>10000</v>
      </c>
      <c r="D6" s="55">
        <v>10000</v>
      </c>
      <c r="E6" s="55">
        <f>D6-AB6</f>
        <v>-1500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>
        <v>11500</v>
      </c>
      <c r="Y6" s="55"/>
      <c r="Z6" s="55"/>
      <c r="AA6" s="55"/>
      <c r="AB6" s="55">
        <f>SUM(F6:AA6)</f>
        <v>11500</v>
      </c>
      <c r="AC6" s="119"/>
      <c r="AD6" s="9"/>
      <c r="AE6" s="9"/>
    </row>
    <row r="7" spans="1:36" ht="33.75" customHeight="1">
      <c r="A7" s="66">
        <v>2</v>
      </c>
      <c r="B7" s="37" t="s">
        <v>10</v>
      </c>
      <c r="C7" s="156">
        <v>4500</v>
      </c>
      <c r="D7" s="55">
        <v>4500</v>
      </c>
      <c r="E7" s="55">
        <f>D7-AB7</f>
        <v>1500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>
        <v>3000</v>
      </c>
      <c r="Y7" s="55"/>
      <c r="Z7" s="55"/>
      <c r="AA7" s="55"/>
      <c r="AB7" s="55">
        <f>SUM(F7:AA7)</f>
        <v>3000</v>
      </c>
      <c r="AC7" s="119"/>
      <c r="AD7" s="9"/>
      <c r="AE7" s="9"/>
    </row>
    <row r="8" spans="1:36" ht="33.75" customHeight="1">
      <c r="A8" s="99"/>
      <c r="B8" s="96" t="s">
        <v>11</v>
      </c>
      <c r="C8" s="157">
        <f>SUM(C3:C7)</f>
        <v>14500</v>
      </c>
      <c r="D8" s="97">
        <f>SUM(D3:D7)</f>
        <v>14500</v>
      </c>
      <c r="E8" s="182">
        <f>C8-AB8</f>
        <v>0</v>
      </c>
      <c r="F8" s="97">
        <f t="shared" ref="F8:P8" si="0">SUM(F3:F7)</f>
        <v>0</v>
      </c>
      <c r="G8" s="97">
        <f t="shared" si="0"/>
        <v>0</v>
      </c>
      <c r="H8" s="97">
        <f t="shared" si="0"/>
        <v>0</v>
      </c>
      <c r="I8" s="97">
        <f t="shared" si="0"/>
        <v>0</v>
      </c>
      <c r="J8" s="97">
        <f t="shared" si="0"/>
        <v>0</v>
      </c>
      <c r="K8" s="97">
        <f t="shared" si="0"/>
        <v>0</v>
      </c>
      <c r="L8" s="97">
        <f t="shared" si="0"/>
        <v>0</v>
      </c>
      <c r="M8" s="97">
        <f t="shared" si="0"/>
        <v>0</v>
      </c>
      <c r="N8" s="97">
        <f t="shared" ref="N8" si="1">SUM(N3:N7)</f>
        <v>0</v>
      </c>
      <c r="O8" s="97">
        <f t="shared" si="0"/>
        <v>0</v>
      </c>
      <c r="P8" s="97">
        <f t="shared" si="0"/>
        <v>0</v>
      </c>
      <c r="Q8" s="97">
        <f t="shared" ref="Q8:R8" si="2">SUM(Q3:Q7)</f>
        <v>0</v>
      </c>
      <c r="R8" s="97">
        <f t="shared" si="2"/>
        <v>0</v>
      </c>
      <c r="S8" s="97">
        <f t="shared" ref="S8:U8" si="3">SUM(S3:S7)</f>
        <v>0</v>
      </c>
      <c r="T8" s="97">
        <f t="shared" si="3"/>
        <v>0</v>
      </c>
      <c r="U8" s="97">
        <f t="shared" si="3"/>
        <v>0</v>
      </c>
      <c r="V8" s="97">
        <f t="shared" ref="V8" si="4">SUM(V3:V7)</f>
        <v>0</v>
      </c>
      <c r="W8" s="97">
        <f t="shared" ref="W8:AA8" si="5">SUM(W3:W7)</f>
        <v>0</v>
      </c>
      <c r="X8" s="97">
        <f t="shared" ref="X8:AA8" si="6">SUM(X3:X7)</f>
        <v>14500</v>
      </c>
      <c r="Y8" s="97">
        <f t="shared" si="6"/>
        <v>0</v>
      </c>
      <c r="Z8" s="97">
        <f t="shared" si="6"/>
        <v>0</v>
      </c>
      <c r="AA8" s="97">
        <f t="shared" si="6"/>
        <v>0</v>
      </c>
      <c r="AB8" s="182">
        <f>SUM(F8:AA8)</f>
        <v>14500</v>
      </c>
      <c r="AC8" s="120"/>
      <c r="AD8" s="9"/>
      <c r="AE8" s="9"/>
    </row>
    <row r="9" spans="1:36" ht="35.25" customHeight="1">
      <c r="A9" s="70" t="s">
        <v>12</v>
      </c>
      <c r="B9" s="50" t="s">
        <v>13</v>
      </c>
      <c r="C9" s="15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9"/>
      <c r="AD9" s="9"/>
      <c r="AE9" s="9"/>
    </row>
    <row r="10" spans="1:36" ht="35.25" customHeight="1">
      <c r="A10" s="66">
        <v>1</v>
      </c>
      <c r="B10" s="37" t="s">
        <v>14</v>
      </c>
      <c r="C10" s="156"/>
      <c r="D10" s="55"/>
      <c r="E10" s="55">
        <f>C10-AB10</f>
        <v>0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>
        <f>SUM(F10:AA10)</f>
        <v>0</v>
      </c>
      <c r="AC10" s="119"/>
      <c r="AD10" s="9"/>
      <c r="AE10" s="9"/>
    </row>
    <row r="11" spans="1:36" ht="35.25" customHeight="1">
      <c r="A11" s="66">
        <v>2</v>
      </c>
      <c r="B11" s="37" t="s">
        <v>15</v>
      </c>
      <c r="C11" s="156">
        <v>50000</v>
      </c>
      <c r="D11" s="55">
        <v>50000</v>
      </c>
      <c r="E11" s="55">
        <f>C11-AB11</f>
        <v>50000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>
        <f>SUM(F11:AA11)</f>
        <v>0</v>
      </c>
      <c r="AC11" s="119"/>
      <c r="AD11" s="9"/>
      <c r="AE11" s="9"/>
    </row>
    <row r="12" spans="1:36" ht="35.25" customHeight="1">
      <c r="A12" s="95"/>
      <c r="B12" s="96" t="s">
        <v>16</v>
      </c>
      <c r="C12" s="157">
        <f>SUM(C10:C11)</f>
        <v>50000</v>
      </c>
      <c r="D12" s="97">
        <f>SUM(D10:D11)</f>
        <v>50000</v>
      </c>
      <c r="E12" s="182">
        <f>C12-AB12</f>
        <v>50000</v>
      </c>
      <c r="F12" s="97">
        <f t="shared" ref="F12:P12" si="7">SUM(F10:F11)</f>
        <v>0</v>
      </c>
      <c r="G12" s="97">
        <f t="shared" si="7"/>
        <v>0</v>
      </c>
      <c r="H12" s="97">
        <f t="shared" si="7"/>
        <v>0</v>
      </c>
      <c r="I12" s="97">
        <f t="shared" si="7"/>
        <v>0</v>
      </c>
      <c r="J12" s="97">
        <f t="shared" si="7"/>
        <v>0</v>
      </c>
      <c r="K12" s="97">
        <f t="shared" si="7"/>
        <v>0</v>
      </c>
      <c r="L12" s="97">
        <f t="shared" si="7"/>
        <v>0</v>
      </c>
      <c r="M12" s="97">
        <f t="shared" si="7"/>
        <v>0</v>
      </c>
      <c r="N12" s="97">
        <f t="shared" ref="N12" si="8">SUM(N10:N11)</f>
        <v>0</v>
      </c>
      <c r="O12" s="97">
        <f t="shared" si="7"/>
        <v>0</v>
      </c>
      <c r="P12" s="97">
        <f t="shared" si="7"/>
        <v>0</v>
      </c>
      <c r="Q12" s="97">
        <f t="shared" ref="Q12:R12" si="9">SUM(Q10:Q11)</f>
        <v>0</v>
      </c>
      <c r="R12" s="97">
        <f t="shared" si="9"/>
        <v>0</v>
      </c>
      <c r="S12" s="97">
        <f t="shared" ref="S12:U12" si="10">SUM(S10:S11)</f>
        <v>0</v>
      </c>
      <c r="T12" s="97">
        <f t="shared" si="10"/>
        <v>0</v>
      </c>
      <c r="U12" s="97">
        <f t="shared" si="10"/>
        <v>0</v>
      </c>
      <c r="V12" s="97">
        <f t="shared" ref="V12" si="11">SUM(V10:V11)</f>
        <v>0</v>
      </c>
      <c r="W12" s="97">
        <f t="shared" ref="W12:AA12" si="12">SUM(W10:W11)</f>
        <v>0</v>
      </c>
      <c r="X12" s="97">
        <f t="shared" ref="X12:AA12" si="13">SUM(X10:X11)</f>
        <v>0</v>
      </c>
      <c r="Y12" s="97">
        <f t="shared" si="13"/>
        <v>0</v>
      </c>
      <c r="Z12" s="97">
        <f t="shared" si="13"/>
        <v>0</v>
      </c>
      <c r="AA12" s="97">
        <f t="shared" si="13"/>
        <v>0</v>
      </c>
      <c r="AB12" s="182">
        <f>SUM(F12:AA12)</f>
        <v>0</v>
      </c>
      <c r="AC12" s="120"/>
      <c r="AD12" s="9"/>
      <c r="AE12" s="9"/>
    </row>
    <row r="13" spans="1:36" s="4" customFormat="1" ht="35.25" customHeight="1">
      <c r="A13" s="71" t="s">
        <v>17</v>
      </c>
      <c r="B13" s="31" t="s">
        <v>18</v>
      </c>
      <c r="C13" s="158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121"/>
      <c r="AD13" s="33"/>
      <c r="AE13" s="33"/>
      <c r="AI13"/>
      <c r="AJ13"/>
    </row>
    <row r="14" spans="1:36" s="4" customFormat="1" ht="35.25" customHeight="1">
      <c r="A14" s="72">
        <v>1</v>
      </c>
      <c r="B14" s="21" t="s">
        <v>19</v>
      </c>
      <c r="C14" s="159">
        <v>73500</v>
      </c>
      <c r="D14" s="34">
        <v>73500</v>
      </c>
      <c r="E14" s="55">
        <f>D14-AB14</f>
        <v>60</v>
      </c>
      <c r="F14" s="116"/>
      <c r="G14" s="116"/>
      <c r="H14" s="116"/>
      <c r="I14" s="34">
        <v>73440</v>
      </c>
      <c r="J14" s="34"/>
      <c r="K14" s="34"/>
      <c r="L14" s="34"/>
      <c r="M14" s="34"/>
      <c r="N14" s="34"/>
      <c r="O14" s="34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>
        <f>SUM(F14:AA14)</f>
        <v>73440</v>
      </c>
      <c r="AC14" s="122" t="s">
        <v>20</v>
      </c>
      <c r="AD14" s="35"/>
      <c r="AE14" s="35"/>
      <c r="AI14"/>
      <c r="AJ14"/>
    </row>
    <row r="15" spans="1:36" s="4" customFormat="1" ht="35.25" customHeight="1">
      <c r="A15" s="72">
        <v>2</v>
      </c>
      <c r="B15" s="21" t="s">
        <v>21</v>
      </c>
      <c r="C15" s="159">
        <v>447300</v>
      </c>
      <c r="D15" s="34">
        <v>447300</v>
      </c>
      <c r="E15" s="55">
        <f>D15-AB15</f>
        <v>6</v>
      </c>
      <c r="F15" s="116"/>
      <c r="G15" s="116"/>
      <c r="H15" s="116"/>
      <c r="I15" s="34">
        <v>447294</v>
      </c>
      <c r="J15" s="34"/>
      <c r="K15" s="34"/>
      <c r="L15" s="34"/>
      <c r="M15" s="34"/>
      <c r="N15" s="34"/>
      <c r="O15" s="34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>
        <f>SUM(F15:AA15)</f>
        <v>447294</v>
      </c>
      <c r="AC15" s="122" t="s">
        <v>20</v>
      </c>
      <c r="AD15" s="36"/>
      <c r="AE15" s="36"/>
      <c r="AI15"/>
      <c r="AJ15"/>
    </row>
    <row r="16" spans="1:36" s="4" customFormat="1" ht="37.5">
      <c r="A16" s="72">
        <v>3</v>
      </c>
      <c r="B16" s="18" t="s">
        <v>22</v>
      </c>
      <c r="C16" s="159">
        <v>224500</v>
      </c>
      <c r="D16" s="34">
        <v>224500</v>
      </c>
      <c r="E16" s="55">
        <f>D16-AB16</f>
        <v>13.35999999998603</v>
      </c>
      <c r="F16" s="116"/>
      <c r="G16" s="116"/>
      <c r="H16" s="116"/>
      <c r="I16" s="34">
        <v>224486.64</v>
      </c>
      <c r="J16" s="34"/>
      <c r="K16" s="34"/>
      <c r="L16" s="34"/>
      <c r="M16" s="34"/>
      <c r="N16" s="34"/>
      <c r="O16" s="34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>
        <f>SUM(F16:AA16)</f>
        <v>224486.64</v>
      </c>
      <c r="AC16" s="122" t="s">
        <v>23</v>
      </c>
      <c r="AD16" s="23"/>
      <c r="AE16" s="23"/>
      <c r="AI16"/>
      <c r="AJ16"/>
    </row>
    <row r="17" spans="1:36" s="4" customFormat="1" ht="40.15" customHeight="1">
      <c r="A17" s="72">
        <v>4</v>
      </c>
      <c r="B17" s="21" t="s">
        <v>24</v>
      </c>
      <c r="C17" s="159">
        <v>155500</v>
      </c>
      <c r="D17" s="34">
        <v>155500</v>
      </c>
      <c r="E17" s="55">
        <f>D17-AB17</f>
        <v>90720</v>
      </c>
      <c r="F17" s="116"/>
      <c r="G17" s="116"/>
      <c r="H17" s="116"/>
      <c r="I17" s="34">
        <v>64780</v>
      </c>
      <c r="J17" s="34"/>
      <c r="K17" s="34"/>
      <c r="L17" s="34"/>
      <c r="M17" s="34"/>
      <c r="N17" s="34"/>
      <c r="O17" s="34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>
        <f>SUM(F17:AA17)</f>
        <v>64780</v>
      </c>
      <c r="AC17" s="122" t="s">
        <v>25</v>
      </c>
      <c r="AD17" s="23"/>
      <c r="AE17" s="23"/>
      <c r="AI17"/>
      <c r="AJ17"/>
    </row>
    <row r="18" spans="1:36" s="4" customFormat="1" ht="40.15" customHeight="1">
      <c r="A18" s="72">
        <v>5</v>
      </c>
      <c r="B18" s="21" t="s">
        <v>26</v>
      </c>
      <c r="C18" s="159">
        <v>100000</v>
      </c>
      <c r="D18" s="34">
        <v>100000</v>
      </c>
      <c r="E18" s="55">
        <f>D18-AB18</f>
        <v>100000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>
        <f>SUM(F18:AA18)</f>
        <v>0</v>
      </c>
      <c r="AC18" s="122"/>
      <c r="AD18" s="57"/>
      <c r="AE18" s="57"/>
      <c r="AI18"/>
      <c r="AJ18"/>
    </row>
    <row r="19" spans="1:36" s="4" customFormat="1" ht="36" customHeight="1">
      <c r="A19" s="72">
        <v>6</v>
      </c>
      <c r="B19" s="21" t="s">
        <v>27</v>
      </c>
      <c r="C19" s="159">
        <v>65000</v>
      </c>
      <c r="D19" s="34">
        <v>65000</v>
      </c>
      <c r="E19" s="55">
        <f>D19-AB19</f>
        <v>65000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>
        <f>SUM(F19:AA19)</f>
        <v>0</v>
      </c>
      <c r="AC19" s="122"/>
      <c r="AD19" s="57"/>
      <c r="AE19" s="57"/>
      <c r="AI19"/>
      <c r="AJ19"/>
    </row>
    <row r="20" spans="1:36" s="4" customFormat="1" ht="35.25" customHeight="1">
      <c r="A20" s="100"/>
      <c r="B20" s="98" t="s">
        <v>28</v>
      </c>
      <c r="C20" s="157">
        <f>SUM(C14:C19)</f>
        <v>1065800</v>
      </c>
      <c r="D20" s="97">
        <f>SUM(D14:D19)</f>
        <v>1065800</v>
      </c>
      <c r="E20" s="182">
        <f>C20-AB20</f>
        <v>255799.36</v>
      </c>
      <c r="F20" s="97">
        <f t="shared" ref="F20:P20" si="14">SUM(F14:F19)</f>
        <v>0</v>
      </c>
      <c r="G20" s="97">
        <f t="shared" si="14"/>
        <v>0</v>
      </c>
      <c r="H20" s="97">
        <f t="shared" si="14"/>
        <v>0</v>
      </c>
      <c r="I20" s="97">
        <f t="shared" si="14"/>
        <v>810000.64</v>
      </c>
      <c r="J20" s="97">
        <f t="shared" si="14"/>
        <v>0</v>
      </c>
      <c r="K20" s="97">
        <f t="shared" si="14"/>
        <v>0</v>
      </c>
      <c r="L20" s="97">
        <f t="shared" si="14"/>
        <v>0</v>
      </c>
      <c r="M20" s="97">
        <f t="shared" si="14"/>
        <v>0</v>
      </c>
      <c r="N20" s="97">
        <f t="shared" ref="N20" si="15">SUM(N14:N19)</f>
        <v>0</v>
      </c>
      <c r="O20" s="97">
        <f t="shared" si="14"/>
        <v>0</v>
      </c>
      <c r="P20" s="97">
        <f t="shared" si="14"/>
        <v>0</v>
      </c>
      <c r="Q20" s="97">
        <f t="shared" ref="Q20:R20" si="16">SUM(Q14:Q19)</f>
        <v>0</v>
      </c>
      <c r="R20" s="97">
        <f t="shared" si="16"/>
        <v>0</v>
      </c>
      <c r="S20" s="97">
        <f t="shared" ref="S20:U20" si="17">SUM(S14:S19)</f>
        <v>0</v>
      </c>
      <c r="T20" s="97">
        <f t="shared" si="17"/>
        <v>0</v>
      </c>
      <c r="U20" s="97">
        <f t="shared" si="17"/>
        <v>0</v>
      </c>
      <c r="V20" s="97">
        <f t="shared" ref="V20" si="18">SUM(V14:V19)</f>
        <v>0</v>
      </c>
      <c r="W20" s="97">
        <f t="shared" ref="W20:AA20" si="19">SUM(W14:W19)</f>
        <v>0</v>
      </c>
      <c r="X20" s="97">
        <f t="shared" ref="X20:AA20" si="20">SUM(X14:X19)</f>
        <v>0</v>
      </c>
      <c r="Y20" s="97">
        <f t="shared" si="20"/>
        <v>0</v>
      </c>
      <c r="Z20" s="97">
        <f t="shared" si="20"/>
        <v>0</v>
      </c>
      <c r="AA20" s="97">
        <f t="shared" si="20"/>
        <v>0</v>
      </c>
      <c r="AB20" s="182">
        <f>SUM(F20:AA20)</f>
        <v>810000.64</v>
      </c>
      <c r="AC20" s="120"/>
      <c r="AD20" s="23"/>
      <c r="AE20" s="23"/>
    </row>
    <row r="21" spans="1:36" ht="35.25" customHeight="1">
      <c r="A21" s="70" t="s">
        <v>29</v>
      </c>
      <c r="B21" s="49" t="s">
        <v>30</v>
      </c>
      <c r="C21" s="15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9"/>
      <c r="AD21" s="9"/>
      <c r="AE21" s="9"/>
    </row>
    <row r="22" spans="1:36" ht="35.25" customHeight="1">
      <c r="A22" s="66">
        <v>1</v>
      </c>
      <c r="B22" s="18" t="s">
        <v>31</v>
      </c>
      <c r="C22" s="156">
        <v>0</v>
      </c>
      <c r="D22" s="55">
        <v>70000</v>
      </c>
      <c r="E22" s="55">
        <f>D22-AB22</f>
        <v>70000</v>
      </c>
      <c r="F22" s="55"/>
      <c r="G22" s="55"/>
      <c r="H22" s="55"/>
      <c r="I22" s="55"/>
      <c r="J22" s="55"/>
      <c r="K22" s="55"/>
      <c r="L22" s="55"/>
      <c r="M22" s="55"/>
      <c r="N22" s="138"/>
      <c r="O22" s="138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>
        <f>SUM(F22:AA22)</f>
        <v>0</v>
      </c>
      <c r="AC22" s="119"/>
      <c r="AD22" s="9"/>
      <c r="AE22" s="9"/>
    </row>
    <row r="23" spans="1:36" ht="35.25" customHeight="1">
      <c r="A23" s="100"/>
      <c r="B23" s="98" t="s">
        <v>32</v>
      </c>
      <c r="C23" s="157">
        <f>SUM(C22)</f>
        <v>0</v>
      </c>
      <c r="D23" s="97">
        <f>SUM(D22)</f>
        <v>70000</v>
      </c>
      <c r="E23" s="182">
        <f>C23-AB23</f>
        <v>0</v>
      </c>
      <c r="F23" s="97">
        <f t="shared" ref="F23:P23" si="21">SUM(F22)</f>
        <v>0</v>
      </c>
      <c r="G23" s="97">
        <f t="shared" si="21"/>
        <v>0</v>
      </c>
      <c r="H23" s="97">
        <f t="shared" si="21"/>
        <v>0</v>
      </c>
      <c r="I23" s="97">
        <f t="shared" si="21"/>
        <v>0</v>
      </c>
      <c r="J23" s="97">
        <f t="shared" si="21"/>
        <v>0</v>
      </c>
      <c r="K23" s="97">
        <f t="shared" si="21"/>
        <v>0</v>
      </c>
      <c r="L23" s="97">
        <f t="shared" si="21"/>
        <v>0</v>
      </c>
      <c r="M23" s="97">
        <f t="shared" si="21"/>
        <v>0</v>
      </c>
      <c r="N23" s="97">
        <f t="shared" ref="N23" si="22">SUM(N22)</f>
        <v>0</v>
      </c>
      <c r="O23" s="97">
        <f t="shared" si="21"/>
        <v>0</v>
      </c>
      <c r="P23" s="97">
        <f t="shared" si="21"/>
        <v>0</v>
      </c>
      <c r="Q23" s="97">
        <f t="shared" ref="Q23:R23" si="23">SUM(Q22)</f>
        <v>0</v>
      </c>
      <c r="R23" s="97">
        <f t="shared" si="23"/>
        <v>0</v>
      </c>
      <c r="S23" s="97">
        <f t="shared" ref="S23:U23" si="24">SUM(S22)</f>
        <v>0</v>
      </c>
      <c r="T23" s="97">
        <f t="shared" si="24"/>
        <v>0</v>
      </c>
      <c r="U23" s="97">
        <f t="shared" si="24"/>
        <v>0</v>
      </c>
      <c r="V23" s="97">
        <f t="shared" ref="V23" si="25">SUM(V22)</f>
        <v>0</v>
      </c>
      <c r="W23" s="97">
        <f t="shared" ref="W23:AA23" si="26">SUM(W22)</f>
        <v>0</v>
      </c>
      <c r="X23" s="97">
        <f t="shared" ref="X23:AA23" si="27">SUM(X22)</f>
        <v>0</v>
      </c>
      <c r="Y23" s="97">
        <f t="shared" si="27"/>
        <v>0</v>
      </c>
      <c r="Z23" s="97">
        <f t="shared" si="27"/>
        <v>0</v>
      </c>
      <c r="AA23" s="97">
        <f t="shared" si="27"/>
        <v>0</v>
      </c>
      <c r="AB23" s="182">
        <f>SUM(F23:AA23)</f>
        <v>0</v>
      </c>
      <c r="AC23" s="120"/>
      <c r="AD23" s="9"/>
      <c r="AE23" s="9"/>
    </row>
    <row r="24" spans="1:36" ht="35.25" customHeight="1">
      <c r="A24" s="69" t="s">
        <v>33</v>
      </c>
      <c r="B24" s="30" t="s">
        <v>34</v>
      </c>
      <c r="C24" s="158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123"/>
      <c r="AD24" s="31"/>
      <c r="AE24" s="31"/>
    </row>
    <row r="25" spans="1:36" ht="35.25" customHeight="1">
      <c r="A25" s="69" t="s">
        <v>35</v>
      </c>
      <c r="B25" s="30" t="s">
        <v>36</v>
      </c>
      <c r="C25" s="15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121"/>
      <c r="AD25" s="9"/>
      <c r="AE25" s="9"/>
    </row>
    <row r="26" spans="1:36" ht="35.25" customHeight="1">
      <c r="A26" s="73">
        <v>1</v>
      </c>
      <c r="B26" s="10" t="s">
        <v>37</v>
      </c>
      <c r="C26" s="160"/>
      <c r="D26" s="61"/>
      <c r="E26" s="55">
        <f>D26-AB26</f>
        <v>0</v>
      </c>
      <c r="F26" s="61"/>
      <c r="G26" s="61"/>
      <c r="H26" s="61"/>
      <c r="I26" s="59"/>
      <c r="J26" s="61"/>
      <c r="K26" s="61"/>
      <c r="L26" s="61"/>
      <c r="M26" s="61"/>
      <c r="N26" s="61"/>
      <c r="O26" s="61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>
        <f>SUM(F26:AA26)</f>
        <v>0</v>
      </c>
      <c r="AC26" s="26"/>
      <c r="AD26" s="14"/>
      <c r="AE26" s="14"/>
    </row>
    <row r="27" spans="1:36" ht="35.25" customHeight="1">
      <c r="A27" s="148">
        <v>2</v>
      </c>
      <c r="B27" s="149" t="s">
        <v>135</v>
      </c>
      <c r="C27" s="160">
        <v>40000</v>
      </c>
      <c r="D27" s="61"/>
      <c r="E27" s="55">
        <f>D27-AB27</f>
        <v>0</v>
      </c>
      <c r="F27" s="61"/>
      <c r="G27" s="61"/>
      <c r="H27" s="61"/>
      <c r="I27" s="59"/>
      <c r="J27" s="61"/>
      <c r="K27" s="61"/>
      <c r="L27" s="61"/>
      <c r="M27" s="61"/>
      <c r="N27" s="61"/>
      <c r="O27" s="61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>
        <f>SUM(F27:AA27)</f>
        <v>0</v>
      </c>
      <c r="AC27" s="26"/>
      <c r="AD27" s="14"/>
      <c r="AE27" s="14"/>
    </row>
    <row r="28" spans="1:36" ht="35.25" customHeight="1">
      <c r="A28" s="73">
        <v>3</v>
      </c>
      <c r="B28" s="10" t="s">
        <v>38</v>
      </c>
      <c r="C28" s="160">
        <v>40000</v>
      </c>
      <c r="D28" s="61">
        <v>40000</v>
      </c>
      <c r="E28" s="55">
        <f>D28-AB28</f>
        <v>40000</v>
      </c>
      <c r="F28" s="61"/>
      <c r="G28" s="61"/>
      <c r="H28" s="61"/>
      <c r="I28" s="59"/>
      <c r="J28" s="61"/>
      <c r="K28" s="61"/>
      <c r="L28" s="61"/>
      <c r="M28" s="61"/>
      <c r="N28" s="61"/>
      <c r="O28" s="61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>
        <f>SUM(F28:AA28)</f>
        <v>0</v>
      </c>
      <c r="AC28" s="26"/>
      <c r="AD28" s="14"/>
      <c r="AE28" s="14"/>
    </row>
    <row r="29" spans="1:36" ht="35.25" customHeight="1">
      <c r="A29" s="148">
        <v>4</v>
      </c>
      <c r="B29" s="149" t="s">
        <v>39</v>
      </c>
      <c r="C29" s="160">
        <v>31000</v>
      </c>
      <c r="D29" s="61"/>
      <c r="E29" s="55">
        <f>D29-AB29</f>
        <v>-15000</v>
      </c>
      <c r="F29" s="61"/>
      <c r="G29" s="61"/>
      <c r="H29" s="61"/>
      <c r="I29" s="59"/>
      <c r="J29" s="61"/>
      <c r="K29" s="61"/>
      <c r="L29" s="61">
        <v>15000</v>
      </c>
      <c r="M29" s="61"/>
      <c r="N29" s="61"/>
      <c r="O29" s="61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>
        <f>SUM(F29:AA29)</f>
        <v>15000</v>
      </c>
      <c r="AC29" s="26"/>
      <c r="AD29" s="14"/>
      <c r="AE29" s="14"/>
    </row>
    <row r="30" spans="1:36" ht="35.25" customHeight="1">
      <c r="A30" s="73">
        <v>5</v>
      </c>
      <c r="B30" s="10" t="s">
        <v>40</v>
      </c>
      <c r="C30" s="160">
        <v>265000</v>
      </c>
      <c r="D30" s="11">
        <v>265000</v>
      </c>
      <c r="E30" s="55">
        <f>D30-AB30</f>
        <v>795</v>
      </c>
      <c r="F30" s="61"/>
      <c r="G30" s="61"/>
      <c r="H30" s="61"/>
      <c r="I30" s="59"/>
      <c r="J30" s="61"/>
      <c r="K30" s="61"/>
      <c r="L30" s="61"/>
      <c r="M30" s="61"/>
      <c r="N30" s="61"/>
      <c r="O30" s="61"/>
      <c r="P30" s="55"/>
      <c r="Q30" s="55"/>
      <c r="R30" s="55"/>
      <c r="S30" s="55"/>
      <c r="T30" s="55">
        <v>264205</v>
      </c>
      <c r="U30" s="55"/>
      <c r="V30" s="55"/>
      <c r="W30" s="55"/>
      <c r="X30" s="55"/>
      <c r="Y30" s="55"/>
      <c r="Z30" s="55"/>
      <c r="AA30" s="55"/>
      <c r="AB30" s="55">
        <f>SUM(F30:AA30)</f>
        <v>264205</v>
      </c>
      <c r="AC30" s="26"/>
      <c r="AD30" s="14"/>
      <c r="AE30" s="14"/>
    </row>
    <row r="31" spans="1:36" ht="35.25" customHeight="1">
      <c r="A31" s="73">
        <v>6</v>
      </c>
      <c r="B31" s="10" t="s">
        <v>42</v>
      </c>
      <c r="C31" s="160"/>
      <c r="D31" s="11"/>
      <c r="E31" s="55">
        <f>D31-AB31</f>
        <v>0</v>
      </c>
      <c r="F31" s="61"/>
      <c r="G31" s="61"/>
      <c r="H31" s="61"/>
      <c r="I31" s="59"/>
      <c r="J31" s="61"/>
      <c r="K31" s="61"/>
      <c r="L31" s="61"/>
      <c r="M31" s="61"/>
      <c r="N31" s="61"/>
      <c r="O31" s="61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>
        <f>SUM(F31:AA31)</f>
        <v>0</v>
      </c>
      <c r="AC31" s="26"/>
      <c r="AD31" s="14"/>
      <c r="AE31" s="14"/>
    </row>
    <row r="32" spans="1:36" ht="35.25" customHeight="1">
      <c r="A32" s="73">
        <v>7</v>
      </c>
      <c r="B32" s="10" t="s">
        <v>43</v>
      </c>
      <c r="C32" s="160">
        <v>20000</v>
      </c>
      <c r="D32" s="11">
        <v>20000</v>
      </c>
      <c r="E32" s="55">
        <f>D32-AB32</f>
        <v>7000</v>
      </c>
      <c r="F32" s="61"/>
      <c r="G32" s="61"/>
      <c r="H32" s="61"/>
      <c r="I32" s="59"/>
      <c r="J32" s="61"/>
      <c r="K32" s="61"/>
      <c r="L32" s="61">
        <v>13000</v>
      </c>
      <c r="M32" s="61"/>
      <c r="N32" s="61"/>
      <c r="O32" s="61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>
        <f>SUM(F32:AA32)</f>
        <v>13000</v>
      </c>
      <c r="AC32" s="26"/>
      <c r="AD32" s="14"/>
      <c r="AE32" s="14"/>
    </row>
    <row r="33" spans="1:34" ht="35.25" customHeight="1">
      <c r="A33" s="73">
        <v>8</v>
      </c>
      <c r="B33" s="10" t="s">
        <v>44</v>
      </c>
      <c r="C33" s="160">
        <v>60000</v>
      </c>
      <c r="D33" s="11">
        <v>60000</v>
      </c>
      <c r="E33" s="55">
        <f>D33-AB33</f>
        <v>48000</v>
      </c>
      <c r="F33" s="61"/>
      <c r="G33" s="61"/>
      <c r="H33" s="61"/>
      <c r="I33" s="59"/>
      <c r="J33" s="61"/>
      <c r="K33" s="61"/>
      <c r="L33" s="61">
        <v>12000</v>
      </c>
      <c r="M33" s="61"/>
      <c r="N33" s="61"/>
      <c r="O33" s="61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>
        <f>SUM(F33:AA33)</f>
        <v>12000</v>
      </c>
      <c r="AC33" s="26"/>
      <c r="AD33" s="14"/>
      <c r="AE33" s="14"/>
    </row>
    <row r="34" spans="1:34" ht="35.25" customHeight="1">
      <c r="A34" s="73">
        <v>9</v>
      </c>
      <c r="B34" s="10" t="s">
        <v>45</v>
      </c>
      <c r="C34" s="160">
        <v>17000</v>
      </c>
      <c r="D34" s="11">
        <v>17000</v>
      </c>
      <c r="E34" s="55">
        <f>D34-AB34</f>
        <v>17000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>
        <f>SUM(F34:AA34)</f>
        <v>0</v>
      </c>
      <c r="AC34" s="122"/>
      <c r="AD34" s="14"/>
      <c r="AE34" s="14"/>
    </row>
    <row r="35" spans="1:34" ht="36.75" customHeight="1">
      <c r="A35" s="73">
        <v>10</v>
      </c>
      <c r="B35" s="10" t="s">
        <v>46</v>
      </c>
      <c r="C35" s="160">
        <v>70000</v>
      </c>
      <c r="D35" s="11">
        <v>100000</v>
      </c>
      <c r="E35" s="55">
        <f>D35-AB35</f>
        <v>100000</v>
      </c>
      <c r="F35" s="11"/>
      <c r="G35" s="11"/>
      <c r="H35" s="11"/>
      <c r="I35" s="59"/>
      <c r="J35" s="11"/>
      <c r="K35" s="11"/>
      <c r="L35" s="11"/>
      <c r="M35" s="11"/>
      <c r="N35" s="11"/>
      <c r="O35" s="11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>
        <f>SUM(F35:AA35)</f>
        <v>0</v>
      </c>
      <c r="AC35" s="26"/>
      <c r="AD35" s="14"/>
      <c r="AE35" s="14"/>
    </row>
    <row r="36" spans="1:34" ht="35.25" customHeight="1">
      <c r="A36" s="73">
        <v>11</v>
      </c>
      <c r="B36" s="10" t="s">
        <v>47</v>
      </c>
      <c r="C36" s="160"/>
      <c r="D36" s="11"/>
      <c r="E36" s="55">
        <f>D36-AB36</f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>
        <f>SUM(F36:AA36)</f>
        <v>0</v>
      </c>
      <c r="AC36" s="26"/>
      <c r="AD36" s="14"/>
      <c r="AE36" s="14"/>
    </row>
    <row r="37" spans="1:34" ht="35.25" customHeight="1">
      <c r="A37" s="139">
        <v>12</v>
      </c>
      <c r="B37" s="173" t="s">
        <v>56</v>
      </c>
      <c r="C37" s="160"/>
      <c r="D37" s="11">
        <v>36000</v>
      </c>
      <c r="E37" s="55">
        <f>D37-AB37</f>
        <v>36000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>
        <f>SUM(F37:AA37)</f>
        <v>0</v>
      </c>
      <c r="AC37" s="26"/>
      <c r="AD37" s="14"/>
      <c r="AE37" s="14"/>
    </row>
    <row r="38" spans="1:34" ht="35.25" customHeight="1">
      <c r="A38" s="139">
        <v>13</v>
      </c>
      <c r="B38" s="174" t="s">
        <v>136</v>
      </c>
      <c r="C38" s="160"/>
      <c r="D38" s="11">
        <v>30000</v>
      </c>
      <c r="E38" s="55">
        <f>D38-AB38</f>
        <v>30000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>
        <f>SUM(F38:AA38)</f>
        <v>0</v>
      </c>
      <c r="AC38" s="26"/>
      <c r="AD38" s="14"/>
      <c r="AE38" s="14"/>
    </row>
    <row r="39" spans="1:34" ht="35.25" customHeight="1">
      <c r="A39" s="139">
        <v>14</v>
      </c>
      <c r="B39" s="175" t="s">
        <v>52</v>
      </c>
      <c r="C39" s="160"/>
      <c r="D39" s="11">
        <v>60000</v>
      </c>
      <c r="E39" s="55">
        <f>D39-AB39</f>
        <v>60000</v>
      </c>
      <c r="F39" s="11"/>
      <c r="G39" s="11"/>
      <c r="H39" s="11"/>
      <c r="I39" s="11"/>
      <c r="J39" s="11"/>
      <c r="K39" s="11"/>
      <c r="L39" s="11"/>
      <c r="M39" s="11"/>
      <c r="N39" s="136"/>
      <c r="O39" s="136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>
        <f>SUM(F39:AA39)</f>
        <v>0</v>
      </c>
      <c r="AC39" s="26"/>
      <c r="AD39" s="14"/>
      <c r="AE39" s="14"/>
    </row>
    <row r="40" spans="1:34" ht="35.25" customHeight="1">
      <c r="A40" s="139">
        <v>15</v>
      </c>
      <c r="B40" s="174" t="s">
        <v>57</v>
      </c>
      <c r="C40" s="160"/>
      <c r="D40" s="11">
        <v>50000</v>
      </c>
      <c r="E40" s="55">
        <f>D40-AB40</f>
        <v>50000</v>
      </c>
      <c r="F40" s="11"/>
      <c r="G40" s="11"/>
      <c r="H40" s="11"/>
      <c r="I40" s="11"/>
      <c r="J40" s="11"/>
      <c r="K40" s="11"/>
      <c r="L40" s="11"/>
      <c r="M40" s="11"/>
      <c r="N40" s="136"/>
      <c r="O40" s="136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>
        <f>SUM(F40:AA40)</f>
        <v>0</v>
      </c>
      <c r="AC40" s="26"/>
      <c r="AD40" s="14"/>
      <c r="AE40" s="14"/>
    </row>
    <row r="41" spans="1:34" ht="43.9" customHeight="1">
      <c r="A41" s="72">
        <v>16</v>
      </c>
      <c r="B41" s="53" t="s">
        <v>137</v>
      </c>
      <c r="C41" s="160">
        <v>150000</v>
      </c>
      <c r="D41" s="11">
        <v>441000</v>
      </c>
      <c r="E41" s="55">
        <f>D41-AB41</f>
        <v>441000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>
        <f>SUM(F41:AA41)</f>
        <v>0</v>
      </c>
      <c r="AC41" s="26"/>
      <c r="AD41" s="14"/>
      <c r="AE41" s="14"/>
    </row>
    <row r="42" spans="1:34" s="180" customFormat="1" ht="43.9" customHeight="1">
      <c r="A42" s="194" t="s">
        <v>49</v>
      </c>
      <c r="B42" s="195"/>
      <c r="C42" s="161">
        <f>SUM(C26:C41)</f>
        <v>693000</v>
      </c>
      <c r="D42" s="15">
        <f>SUM(D26:D41)</f>
        <v>1119000</v>
      </c>
      <c r="E42" s="181">
        <f>C42-AB42</f>
        <v>388795</v>
      </c>
      <c r="F42" s="15">
        <f t="shared" ref="F42:P42" si="28">SUM(F26:F41)</f>
        <v>0</v>
      </c>
      <c r="G42" s="15">
        <f t="shared" si="28"/>
        <v>0</v>
      </c>
      <c r="H42" s="15">
        <f t="shared" si="28"/>
        <v>0</v>
      </c>
      <c r="I42" s="15">
        <f t="shared" si="28"/>
        <v>0</v>
      </c>
      <c r="J42" s="15">
        <f t="shared" si="28"/>
        <v>0</v>
      </c>
      <c r="K42" s="15">
        <f t="shared" si="28"/>
        <v>0</v>
      </c>
      <c r="L42" s="15">
        <f t="shared" si="28"/>
        <v>40000</v>
      </c>
      <c r="M42" s="15">
        <f t="shared" si="28"/>
        <v>0</v>
      </c>
      <c r="N42" s="15">
        <f t="shared" ref="N42" si="29">SUM(N26:N41)</f>
        <v>0</v>
      </c>
      <c r="O42" s="15">
        <f t="shared" si="28"/>
        <v>0</v>
      </c>
      <c r="P42" s="15">
        <f t="shared" si="28"/>
        <v>0</v>
      </c>
      <c r="Q42" s="15">
        <f t="shared" ref="Q42:R42" si="30">SUM(Q26:Q41)</f>
        <v>0</v>
      </c>
      <c r="R42" s="15">
        <f t="shared" si="30"/>
        <v>0</v>
      </c>
      <c r="S42" s="15">
        <f t="shared" ref="S42:U42" si="31">SUM(S26:S41)</f>
        <v>0</v>
      </c>
      <c r="T42" s="15">
        <f t="shared" si="31"/>
        <v>264205</v>
      </c>
      <c r="U42" s="15">
        <f t="shared" si="31"/>
        <v>0</v>
      </c>
      <c r="V42" s="15">
        <f t="shared" ref="V42" si="32">SUM(V26:V41)</f>
        <v>0</v>
      </c>
      <c r="W42" s="15">
        <f t="shared" ref="W42" si="33">SUM(W26:W41)</f>
        <v>0</v>
      </c>
      <c r="X42" s="15">
        <f t="shared" ref="X42:AA42" si="34">SUM(X26:X41)</f>
        <v>0</v>
      </c>
      <c r="Y42" s="15">
        <f t="shared" ref="Y42:AA42" si="35">SUM(Y26:Y41)</f>
        <v>0</v>
      </c>
      <c r="Z42" s="15">
        <f t="shared" si="35"/>
        <v>0</v>
      </c>
      <c r="AA42" s="15">
        <f t="shared" si="35"/>
        <v>0</v>
      </c>
      <c r="AB42" s="181">
        <f>SUM(F42:AA42)</f>
        <v>304205</v>
      </c>
      <c r="AC42" s="177"/>
      <c r="AD42" s="178"/>
      <c r="AE42" s="178"/>
      <c r="AF42" s="179"/>
      <c r="AG42" s="179"/>
      <c r="AH42" s="179"/>
    </row>
    <row r="43" spans="1:34" ht="43.9" customHeight="1">
      <c r="A43" s="69" t="s">
        <v>50</v>
      </c>
      <c r="B43" s="30" t="s">
        <v>51</v>
      </c>
      <c r="C43" s="158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121"/>
      <c r="AD43" s="14"/>
      <c r="AE43" s="14"/>
    </row>
    <row r="44" spans="1:34" ht="35.25" customHeight="1">
      <c r="A44" s="73">
        <v>11</v>
      </c>
      <c r="B44" s="53" t="s">
        <v>52</v>
      </c>
      <c r="C44" s="162">
        <v>115000</v>
      </c>
      <c r="D44" s="63"/>
      <c r="E44" s="55">
        <f>D44-AB44</f>
        <v>0</v>
      </c>
      <c r="F44" s="63"/>
      <c r="G44" s="63"/>
      <c r="H44" s="63"/>
      <c r="I44" s="135"/>
      <c r="J44" s="63"/>
      <c r="K44" s="63"/>
      <c r="L44" s="63"/>
      <c r="M44" s="63"/>
      <c r="N44" s="63"/>
      <c r="O44" s="63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>
        <f>SUM(F44:AA44)</f>
        <v>0</v>
      </c>
      <c r="AC44" s="125"/>
      <c r="AD44" s="17"/>
      <c r="AE44" s="17"/>
    </row>
    <row r="45" spans="1:34" ht="35.25" customHeight="1">
      <c r="A45" s="73">
        <v>12</v>
      </c>
      <c r="B45" s="53" t="s">
        <v>53</v>
      </c>
      <c r="C45" s="162">
        <v>65000</v>
      </c>
      <c r="D45" s="63"/>
      <c r="E45" s="55">
        <f>D45-AB45</f>
        <v>0</v>
      </c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>
        <f>SUM(F45:AA45)</f>
        <v>0</v>
      </c>
      <c r="AC45" s="134"/>
      <c r="AD45" s="17"/>
      <c r="AE45" s="17"/>
    </row>
    <row r="46" spans="1:34" ht="35.25" customHeight="1">
      <c r="A46" s="73">
        <v>13</v>
      </c>
      <c r="B46" s="53" t="s">
        <v>54</v>
      </c>
      <c r="C46" s="162">
        <v>20000</v>
      </c>
      <c r="D46" s="63"/>
      <c r="E46" s="55">
        <f>D46-AB46</f>
        <v>0</v>
      </c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>
        <f>SUM(F46:AA46)</f>
        <v>0</v>
      </c>
      <c r="AC46" s="125"/>
      <c r="AD46" s="17"/>
      <c r="AE46" s="17"/>
    </row>
    <row r="47" spans="1:34" ht="35.25" customHeight="1">
      <c r="A47" s="73">
        <v>14</v>
      </c>
      <c r="B47" s="53" t="s">
        <v>55</v>
      </c>
      <c r="C47" s="162">
        <v>20000</v>
      </c>
      <c r="D47" s="63"/>
      <c r="E47" s="55">
        <f>D47-AB47</f>
        <v>0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>
        <f>SUM(F47:AA47)</f>
        <v>0</v>
      </c>
      <c r="AC47" s="125"/>
      <c r="AD47" s="17"/>
      <c r="AE47" s="17"/>
    </row>
    <row r="48" spans="1:34" ht="35.25" customHeight="1">
      <c r="A48" s="73">
        <v>15</v>
      </c>
      <c r="B48" s="53" t="s">
        <v>56</v>
      </c>
      <c r="C48" s="162">
        <v>36000</v>
      </c>
      <c r="D48" s="63"/>
      <c r="E48" s="55">
        <f>D48-AB48</f>
        <v>0</v>
      </c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>
        <f>SUM(F48:AA48)</f>
        <v>0</v>
      </c>
      <c r="AC48" s="125"/>
      <c r="AD48" s="17"/>
      <c r="AE48" s="17"/>
    </row>
    <row r="49" spans="1:36" ht="35.25" customHeight="1">
      <c r="A49" s="101">
        <v>16</v>
      </c>
      <c r="B49" s="103" t="s">
        <v>57</v>
      </c>
      <c r="C49" s="162">
        <v>50000</v>
      </c>
      <c r="D49" s="63"/>
      <c r="E49" s="55">
        <f>D49-AB49</f>
        <v>0</v>
      </c>
      <c r="F49" s="110"/>
      <c r="G49" s="110"/>
      <c r="H49" s="110"/>
      <c r="I49" s="110"/>
      <c r="J49" s="110"/>
      <c r="K49" s="110"/>
      <c r="L49" s="110"/>
      <c r="M49" s="110"/>
      <c r="N49" s="137"/>
      <c r="O49" s="137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>
        <f>SUM(F49:AA49)</f>
        <v>0</v>
      </c>
      <c r="AC49" s="126"/>
      <c r="AD49" s="17"/>
      <c r="AE49" s="17"/>
    </row>
    <row r="50" spans="1:36" ht="35.25" customHeight="1">
      <c r="A50" s="101">
        <v>16</v>
      </c>
      <c r="B50" s="176" t="s">
        <v>138</v>
      </c>
      <c r="C50" s="162">
        <v>200000</v>
      </c>
      <c r="D50" s="63"/>
      <c r="E50" s="55">
        <f>D50-AB50</f>
        <v>0</v>
      </c>
      <c r="F50" s="110"/>
      <c r="G50" s="110"/>
      <c r="H50" s="110"/>
      <c r="I50" s="110"/>
      <c r="J50" s="110"/>
      <c r="K50" s="110"/>
      <c r="L50" s="110"/>
      <c r="M50" s="110"/>
      <c r="N50" s="137"/>
      <c r="O50" s="137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>
        <f>SUM(F50:AA50)</f>
        <v>0</v>
      </c>
      <c r="AC50" s="126"/>
      <c r="AD50" s="17"/>
      <c r="AE50" s="17"/>
    </row>
    <row r="51" spans="1:36" ht="35.25" customHeight="1">
      <c r="A51" s="194" t="s">
        <v>58</v>
      </c>
      <c r="B51" s="195"/>
      <c r="C51" s="161">
        <f>SUM(C44:C50)</f>
        <v>506000</v>
      </c>
      <c r="D51" s="15">
        <f>SUM(D44:D50)</f>
        <v>0</v>
      </c>
      <c r="E51" s="181">
        <f>C51-AB51</f>
        <v>506000</v>
      </c>
      <c r="F51" s="15">
        <f t="shared" ref="F51:P51" si="36">SUM(F44:F50)</f>
        <v>0</v>
      </c>
      <c r="G51" s="15">
        <f t="shared" si="36"/>
        <v>0</v>
      </c>
      <c r="H51" s="15">
        <f t="shared" si="36"/>
        <v>0</v>
      </c>
      <c r="I51" s="15">
        <f t="shared" si="36"/>
        <v>0</v>
      </c>
      <c r="J51" s="15">
        <f t="shared" si="36"/>
        <v>0</v>
      </c>
      <c r="K51" s="15">
        <f t="shared" si="36"/>
        <v>0</v>
      </c>
      <c r="L51" s="15">
        <f t="shared" si="36"/>
        <v>0</v>
      </c>
      <c r="M51" s="15">
        <f t="shared" si="36"/>
        <v>0</v>
      </c>
      <c r="N51" s="15">
        <f t="shared" ref="N51" si="37">SUM(N44:N50)</f>
        <v>0</v>
      </c>
      <c r="O51" s="15">
        <f t="shared" si="36"/>
        <v>0</v>
      </c>
      <c r="P51" s="15">
        <f t="shared" si="36"/>
        <v>0</v>
      </c>
      <c r="Q51" s="15">
        <f t="shared" ref="Q51:R51" si="38">SUM(Q44:Q50)</f>
        <v>0</v>
      </c>
      <c r="R51" s="15">
        <f t="shared" si="38"/>
        <v>0</v>
      </c>
      <c r="S51" s="15">
        <f t="shared" ref="S51:AA51" si="39">SUM(S44:S50)</f>
        <v>0</v>
      </c>
      <c r="T51" s="15">
        <f t="shared" si="39"/>
        <v>0</v>
      </c>
      <c r="U51" s="15">
        <f t="shared" si="39"/>
        <v>0</v>
      </c>
      <c r="V51" s="15">
        <f t="shared" si="39"/>
        <v>0</v>
      </c>
      <c r="W51" s="15">
        <f t="shared" si="39"/>
        <v>0</v>
      </c>
      <c r="X51" s="15">
        <f t="shared" si="39"/>
        <v>0</v>
      </c>
      <c r="Y51" s="15">
        <f t="shared" si="39"/>
        <v>0</v>
      </c>
      <c r="Z51" s="15">
        <f t="shared" si="39"/>
        <v>0</v>
      </c>
      <c r="AA51" s="15">
        <f t="shared" si="39"/>
        <v>0</v>
      </c>
      <c r="AB51" s="181">
        <f>SUM(F51:AA51)</f>
        <v>0</v>
      </c>
      <c r="AC51" s="124"/>
      <c r="AD51" s="17"/>
      <c r="AE51" s="17"/>
    </row>
    <row r="52" spans="1:36" ht="35.25" customHeight="1">
      <c r="A52" s="191" t="s">
        <v>59</v>
      </c>
      <c r="B52" s="192"/>
      <c r="C52" s="163">
        <f>SUM(C51,C42)</f>
        <v>1199000</v>
      </c>
      <c r="D52" s="83">
        <f>SUM(D51,D42)</f>
        <v>1119000</v>
      </c>
      <c r="E52" s="182">
        <f>C52-AB52</f>
        <v>894795</v>
      </c>
      <c r="F52" s="83">
        <f t="shared" ref="F52:O52" si="40">SUM(F51,F42)</f>
        <v>0</v>
      </c>
      <c r="G52" s="83">
        <f t="shared" si="40"/>
        <v>0</v>
      </c>
      <c r="H52" s="83">
        <f t="shared" si="40"/>
        <v>0</v>
      </c>
      <c r="I52" s="83">
        <f t="shared" si="40"/>
        <v>0</v>
      </c>
      <c r="J52" s="83">
        <f t="shared" si="40"/>
        <v>0</v>
      </c>
      <c r="K52" s="83">
        <f t="shared" si="40"/>
        <v>0</v>
      </c>
      <c r="L52" s="83">
        <f t="shared" si="40"/>
        <v>40000</v>
      </c>
      <c r="M52" s="83">
        <f t="shared" si="40"/>
        <v>0</v>
      </c>
      <c r="N52" s="83">
        <f t="shared" ref="N52" si="41">SUM(N51,N42)</f>
        <v>0</v>
      </c>
      <c r="O52" s="83">
        <f t="shared" si="40"/>
        <v>0</v>
      </c>
      <c r="P52" s="83">
        <f>SUM(P51,P42)</f>
        <v>0</v>
      </c>
      <c r="Q52" s="83">
        <f>SUM(Q51,Q42)</f>
        <v>0</v>
      </c>
      <c r="R52" s="83">
        <f>SUM(R51,R42)</f>
        <v>0</v>
      </c>
      <c r="S52" s="83">
        <f>SUM(S51,S42)</f>
        <v>0</v>
      </c>
      <c r="T52" s="83">
        <f t="shared" ref="T52:U52" si="42">SUM(T51,T42)</f>
        <v>264205</v>
      </c>
      <c r="U52" s="83">
        <f t="shared" si="42"/>
        <v>0</v>
      </c>
      <c r="V52" s="83">
        <f t="shared" ref="V52" si="43">SUM(V51,V42)</f>
        <v>0</v>
      </c>
      <c r="W52" s="83">
        <f t="shared" ref="W52" si="44">SUM(W51,W42)</f>
        <v>0</v>
      </c>
      <c r="X52" s="83">
        <f t="shared" ref="X52:AA52" si="45">SUM(X51,X42)</f>
        <v>0</v>
      </c>
      <c r="Y52" s="83">
        <f t="shared" ref="Y52:AA52" si="46">SUM(Y51,Y42)</f>
        <v>0</v>
      </c>
      <c r="Z52" s="83">
        <f t="shared" si="46"/>
        <v>0</v>
      </c>
      <c r="AA52" s="83">
        <f t="shared" si="46"/>
        <v>0</v>
      </c>
      <c r="AB52" s="182">
        <f>SUM(F52:AA52)</f>
        <v>304205</v>
      </c>
      <c r="AC52" s="127"/>
      <c r="AD52" s="16"/>
      <c r="AE52" s="16"/>
      <c r="AF52" s="20"/>
    </row>
    <row r="53" spans="1:36" s="8" customFormat="1" ht="51.6" customHeight="1">
      <c r="A53" s="107" t="s">
        <v>1</v>
      </c>
      <c r="B53" s="108" t="s">
        <v>2</v>
      </c>
      <c r="C53" s="164" t="s">
        <v>3</v>
      </c>
      <c r="D53" s="92" t="s">
        <v>3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118" t="s">
        <v>4</v>
      </c>
      <c r="AD53" s="106" t="s">
        <v>5</v>
      </c>
      <c r="AE53" s="106" t="s">
        <v>6</v>
      </c>
      <c r="AF53" s="7"/>
      <c r="AG53" s="7"/>
      <c r="AH53" s="7"/>
    </row>
    <row r="54" spans="1:36" ht="35.25" customHeight="1">
      <c r="A54" s="74" t="s">
        <v>60</v>
      </c>
      <c r="B54" s="31" t="s">
        <v>61</v>
      </c>
      <c r="C54" s="158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121"/>
      <c r="AD54" s="16"/>
      <c r="AE54" s="16"/>
      <c r="AF54" s="20"/>
    </row>
    <row r="55" spans="1:36" ht="35.25" customHeight="1">
      <c r="A55" s="72">
        <v>1</v>
      </c>
      <c r="B55" s="18" t="s">
        <v>62</v>
      </c>
      <c r="C55" s="165">
        <v>50000</v>
      </c>
      <c r="D55" s="22">
        <v>60000</v>
      </c>
      <c r="E55" s="55">
        <f>C55-AB55</f>
        <v>20000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60"/>
      <c r="Q55" s="60"/>
      <c r="R55" s="60">
        <v>30000</v>
      </c>
      <c r="S55" s="60"/>
      <c r="T55" s="60"/>
      <c r="U55" s="60"/>
      <c r="V55" s="60"/>
      <c r="W55" s="60"/>
      <c r="X55" s="60"/>
      <c r="Y55" s="60"/>
      <c r="Z55" s="60"/>
      <c r="AA55" s="60"/>
      <c r="AB55" s="55">
        <f>SUM(F55:AA55)</f>
        <v>30000</v>
      </c>
      <c r="AC55" s="122"/>
      <c r="AD55" s="23"/>
      <c r="AE55" s="23"/>
    </row>
    <row r="56" spans="1:36" ht="35.25" customHeight="1">
      <c r="A56" s="72">
        <v>2</v>
      </c>
      <c r="B56" s="18" t="s">
        <v>63</v>
      </c>
      <c r="C56" s="166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5">
        <f>SUM(F56:AA56)</f>
        <v>0</v>
      </c>
      <c r="AC56" s="122"/>
      <c r="AD56" s="23"/>
      <c r="AE56" s="23"/>
    </row>
    <row r="57" spans="1:36" ht="35.25" customHeight="1">
      <c r="A57" s="66">
        <v>3</v>
      </c>
      <c r="B57" s="37" t="s">
        <v>64</v>
      </c>
      <c r="C57" s="166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5">
        <f>SUM(F57:AA57)</f>
        <v>0</v>
      </c>
      <c r="AC57" s="122"/>
      <c r="AD57" s="23"/>
      <c r="AE57" s="23"/>
    </row>
    <row r="58" spans="1:36" ht="35.25" customHeight="1">
      <c r="A58" s="146">
        <v>4</v>
      </c>
      <c r="B58" s="147" t="s">
        <v>135</v>
      </c>
      <c r="C58" s="166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5">
        <f>SUM(F58:AA58)</f>
        <v>0</v>
      </c>
      <c r="AC58" s="122"/>
      <c r="AD58" s="23"/>
      <c r="AE58" s="23"/>
    </row>
    <row r="59" spans="1:36" ht="35.25" customHeight="1">
      <c r="A59" s="146">
        <v>5</v>
      </c>
      <c r="B59" s="147" t="s">
        <v>39</v>
      </c>
      <c r="C59" s="166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5">
        <f>SUM(F59:AA59)</f>
        <v>0</v>
      </c>
      <c r="AC59" s="122"/>
      <c r="AD59" s="23"/>
      <c r="AE59" s="23"/>
    </row>
    <row r="60" spans="1:36" s="4" customFormat="1" ht="35.25" customHeight="1">
      <c r="A60" s="78"/>
      <c r="B60" s="79" t="s">
        <v>65</v>
      </c>
      <c r="C60" s="161">
        <f>SUM(C55:C59)</f>
        <v>50000</v>
      </c>
      <c r="D60" s="15">
        <f>SUM(D55:D59)</f>
        <v>60000</v>
      </c>
      <c r="E60" s="183">
        <f>C60-AB60</f>
        <v>20000</v>
      </c>
      <c r="F60" s="15">
        <f t="shared" ref="F60:U60" si="47">SUM(F55:F59)</f>
        <v>0</v>
      </c>
      <c r="G60" s="15">
        <f t="shared" si="47"/>
        <v>0</v>
      </c>
      <c r="H60" s="15">
        <f t="shared" si="47"/>
        <v>0</v>
      </c>
      <c r="I60" s="15">
        <f t="shared" si="47"/>
        <v>0</v>
      </c>
      <c r="J60" s="15">
        <f t="shared" si="47"/>
        <v>0</v>
      </c>
      <c r="K60" s="15">
        <f t="shared" si="47"/>
        <v>0</v>
      </c>
      <c r="L60" s="15">
        <f t="shared" si="47"/>
        <v>0</v>
      </c>
      <c r="M60" s="15">
        <f t="shared" si="47"/>
        <v>0</v>
      </c>
      <c r="N60" s="15">
        <f t="shared" ref="N60" si="48">SUM(N55:N59)</f>
        <v>0</v>
      </c>
      <c r="O60" s="15">
        <f t="shared" si="47"/>
        <v>0</v>
      </c>
      <c r="P60" s="15">
        <f t="shared" si="47"/>
        <v>0</v>
      </c>
      <c r="Q60" s="15">
        <f t="shared" si="47"/>
        <v>0</v>
      </c>
      <c r="R60" s="15">
        <f t="shared" ref="R60" si="49">SUM(R55:R59)</f>
        <v>30000</v>
      </c>
      <c r="S60" s="15">
        <f t="shared" si="47"/>
        <v>0</v>
      </c>
      <c r="T60" s="15">
        <f t="shared" si="47"/>
        <v>0</v>
      </c>
      <c r="U60" s="15">
        <f t="shared" si="47"/>
        <v>0</v>
      </c>
      <c r="V60" s="15">
        <f t="shared" ref="V60" si="50">SUM(V55:V59)</f>
        <v>0</v>
      </c>
      <c r="W60" s="15">
        <f t="shared" ref="W60:AA60" si="51">SUM(W55:W59)</f>
        <v>0</v>
      </c>
      <c r="X60" s="15">
        <f t="shared" ref="X60:AA60" si="52">SUM(X55:X59)</f>
        <v>0</v>
      </c>
      <c r="Y60" s="15">
        <f t="shared" si="52"/>
        <v>0</v>
      </c>
      <c r="Z60" s="15">
        <f t="shared" si="52"/>
        <v>0</v>
      </c>
      <c r="AA60" s="15">
        <f t="shared" si="52"/>
        <v>0</v>
      </c>
      <c r="AB60" s="183">
        <f>SUM(F60:AA60)</f>
        <v>30000</v>
      </c>
      <c r="AC60" s="128"/>
      <c r="AD60" s="16"/>
      <c r="AE60" s="16"/>
      <c r="AI60"/>
      <c r="AJ60"/>
    </row>
    <row r="61" spans="1:36" s="4" customFormat="1" ht="41.25" customHeight="1">
      <c r="A61" s="81"/>
      <c r="B61" s="82" t="s">
        <v>66</v>
      </c>
      <c r="C61" s="167">
        <f>SUM(C60,C52)</f>
        <v>1249000</v>
      </c>
      <c r="D61" s="84">
        <f>SUM(D60,D52)</f>
        <v>1179000</v>
      </c>
      <c r="E61" s="182">
        <f>C61-AB61</f>
        <v>914795</v>
      </c>
      <c r="F61" s="84">
        <f t="shared" ref="F61:O61" si="53">SUM(F60,F52)</f>
        <v>0</v>
      </c>
      <c r="G61" s="84">
        <f t="shared" si="53"/>
        <v>0</v>
      </c>
      <c r="H61" s="84">
        <f t="shared" si="53"/>
        <v>0</v>
      </c>
      <c r="I61" s="84">
        <f t="shared" si="53"/>
        <v>0</v>
      </c>
      <c r="J61" s="84">
        <f t="shared" si="53"/>
        <v>0</v>
      </c>
      <c r="K61" s="84">
        <f t="shared" si="53"/>
        <v>0</v>
      </c>
      <c r="L61" s="84">
        <f t="shared" si="53"/>
        <v>40000</v>
      </c>
      <c r="M61" s="84">
        <f t="shared" si="53"/>
        <v>0</v>
      </c>
      <c r="N61" s="84">
        <f t="shared" ref="N61" si="54">SUM(N60,N52)</f>
        <v>0</v>
      </c>
      <c r="O61" s="84">
        <f t="shared" si="53"/>
        <v>0</v>
      </c>
      <c r="P61" s="84">
        <f>SUM(P60,P52)</f>
        <v>0</v>
      </c>
      <c r="Q61" s="84">
        <f>SUM(Q60,Q52)</f>
        <v>0</v>
      </c>
      <c r="R61" s="84">
        <f>SUM(R60,R52)</f>
        <v>30000</v>
      </c>
      <c r="S61" s="84">
        <f>SUM(S60,S52)</f>
        <v>0</v>
      </c>
      <c r="T61" s="84">
        <f>SUM(T60,T52)</f>
        <v>264205</v>
      </c>
      <c r="U61" s="84">
        <f t="shared" ref="U61" si="55">SUM(U60,U52)</f>
        <v>0</v>
      </c>
      <c r="V61" s="84">
        <f t="shared" ref="V61" si="56">SUM(V60,V52)</f>
        <v>0</v>
      </c>
      <c r="W61" s="84">
        <f t="shared" ref="W61" si="57">SUM(W60,W52)</f>
        <v>0</v>
      </c>
      <c r="X61" s="84">
        <f t="shared" ref="X61:AA61" si="58">SUM(X60,X52)</f>
        <v>0</v>
      </c>
      <c r="Y61" s="84">
        <f t="shared" ref="Y61:AA61" si="59">SUM(Y60,Y52)</f>
        <v>0</v>
      </c>
      <c r="Z61" s="84">
        <f t="shared" si="59"/>
        <v>0</v>
      </c>
      <c r="AA61" s="84">
        <f t="shared" si="59"/>
        <v>0</v>
      </c>
      <c r="AB61" s="182">
        <f>SUM(F61:AA61)</f>
        <v>334205</v>
      </c>
      <c r="AC61" s="120"/>
      <c r="AD61" s="24"/>
      <c r="AE61" s="24"/>
      <c r="AI61"/>
      <c r="AJ61"/>
    </row>
    <row r="62" spans="1:36" s="4" customFormat="1" ht="51.75" customHeight="1">
      <c r="A62" s="75" t="s">
        <v>68</v>
      </c>
      <c r="B62" s="189" t="s">
        <v>69</v>
      </c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90"/>
      <c r="AD62" s="25"/>
      <c r="AE62" s="25"/>
      <c r="AI62"/>
      <c r="AJ62"/>
    </row>
    <row r="63" spans="1:36" s="4" customFormat="1" ht="35.25" customHeight="1">
      <c r="A63" s="73">
        <v>1</v>
      </c>
      <c r="B63" s="10" t="s">
        <v>70</v>
      </c>
      <c r="C63" s="160">
        <v>42000</v>
      </c>
      <c r="D63" s="61">
        <v>45000</v>
      </c>
      <c r="E63" s="55">
        <f>D63-AB63</f>
        <v>0</v>
      </c>
      <c r="F63" s="61">
        <v>45000</v>
      </c>
      <c r="G63" s="61"/>
      <c r="H63" s="61"/>
      <c r="I63" s="61"/>
      <c r="J63" s="61"/>
      <c r="K63" s="59"/>
      <c r="L63" s="61"/>
      <c r="M63" s="61"/>
      <c r="N63" s="61"/>
      <c r="O63" s="61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>
        <f>SUM(F63:AA63)</f>
        <v>45000</v>
      </c>
      <c r="AC63" s="26"/>
      <c r="AD63" s="14"/>
      <c r="AE63" s="14"/>
      <c r="AI63"/>
      <c r="AJ63"/>
    </row>
    <row r="64" spans="1:36" s="4" customFormat="1" ht="35.25" customHeight="1">
      <c r="A64" s="73">
        <v>2</v>
      </c>
      <c r="B64" s="10" t="s">
        <v>71</v>
      </c>
      <c r="C64" s="160">
        <v>42000</v>
      </c>
      <c r="D64" s="61">
        <v>48000</v>
      </c>
      <c r="E64" s="55">
        <f>D64-AB64</f>
        <v>0</v>
      </c>
      <c r="F64" s="61">
        <v>48000</v>
      </c>
      <c r="G64" s="61"/>
      <c r="H64" s="61"/>
      <c r="I64" s="61"/>
      <c r="J64" s="61"/>
      <c r="K64" s="61"/>
      <c r="L64" s="61"/>
      <c r="M64" s="61"/>
      <c r="N64" s="61"/>
      <c r="O64" s="61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>
        <f>SUM(F64:AA64)</f>
        <v>48000</v>
      </c>
      <c r="AC64" s="26"/>
      <c r="AD64" s="14"/>
      <c r="AE64" s="14"/>
      <c r="AI64"/>
      <c r="AJ64"/>
    </row>
    <row r="65" spans="1:36" s="4" customFormat="1" ht="35.25" customHeight="1">
      <c r="A65" s="73">
        <v>3</v>
      </c>
      <c r="B65" s="10" t="s">
        <v>72</v>
      </c>
      <c r="C65" s="160">
        <v>35000</v>
      </c>
      <c r="D65" s="61">
        <v>25000</v>
      </c>
      <c r="E65" s="55">
        <f>D65-AB65</f>
        <v>0</v>
      </c>
      <c r="F65" s="61">
        <v>25000</v>
      </c>
      <c r="G65" s="61"/>
      <c r="H65" s="61"/>
      <c r="I65" s="61"/>
      <c r="J65" s="61"/>
      <c r="K65" s="61"/>
      <c r="L65" s="61"/>
      <c r="M65" s="61"/>
      <c r="N65" s="61"/>
      <c r="O65" s="61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>
        <f>SUM(F65:AA65)</f>
        <v>25000</v>
      </c>
      <c r="AC65" s="26"/>
      <c r="AD65" s="14"/>
      <c r="AE65" s="14"/>
      <c r="AI65"/>
      <c r="AJ65"/>
    </row>
    <row r="66" spans="1:36" s="4" customFormat="1" ht="35.25" customHeight="1">
      <c r="A66" s="148">
        <v>4</v>
      </c>
      <c r="B66" s="149" t="s">
        <v>139</v>
      </c>
      <c r="C66" s="59">
        <v>180000</v>
      </c>
      <c r="D66" s="61"/>
      <c r="E66" s="55">
        <f>D66-AB66</f>
        <v>0</v>
      </c>
      <c r="F66" s="61"/>
      <c r="G66" s="61"/>
      <c r="H66" s="61"/>
      <c r="I66" s="61"/>
      <c r="J66" s="61"/>
      <c r="K66" s="11"/>
      <c r="L66" s="61"/>
      <c r="M66" s="61"/>
      <c r="N66" s="61"/>
      <c r="O66" s="61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>
        <f>SUM(F66:AA66)</f>
        <v>0</v>
      </c>
      <c r="AC66" s="26"/>
      <c r="AD66" s="14"/>
      <c r="AE66" s="14"/>
      <c r="AI66"/>
      <c r="AJ66"/>
    </row>
    <row r="67" spans="1:36" s="4" customFormat="1" ht="42.75" customHeight="1">
      <c r="A67" s="73">
        <v>5</v>
      </c>
      <c r="B67" s="10" t="s">
        <v>74</v>
      </c>
      <c r="C67" s="160">
        <v>100000</v>
      </c>
      <c r="D67" s="11">
        <v>60000</v>
      </c>
      <c r="E67" s="55">
        <f>D67-AB67</f>
        <v>60000</v>
      </c>
      <c r="F67" s="11"/>
      <c r="G67" s="11"/>
      <c r="H67" s="11"/>
      <c r="I67" s="11"/>
      <c r="J67" s="59"/>
      <c r="K67" s="11"/>
      <c r="L67" s="11"/>
      <c r="M67" s="11"/>
      <c r="N67" s="11"/>
      <c r="O67" s="11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>
        <f>SUM(F67:AA67)</f>
        <v>0</v>
      </c>
      <c r="AC67" s="26"/>
      <c r="AD67" s="14"/>
      <c r="AE67" s="14"/>
      <c r="AI67"/>
      <c r="AJ67"/>
    </row>
    <row r="68" spans="1:36" s="4" customFormat="1" ht="34.5" customHeight="1">
      <c r="A68" s="73">
        <v>6</v>
      </c>
      <c r="B68" s="10" t="s">
        <v>75</v>
      </c>
      <c r="C68" s="160">
        <v>60000</v>
      </c>
      <c r="D68" s="61">
        <v>40000</v>
      </c>
      <c r="E68" s="55">
        <f>D68-AB68</f>
        <v>0</v>
      </c>
      <c r="F68" s="61">
        <v>40000</v>
      </c>
      <c r="G68" s="61"/>
      <c r="H68" s="61"/>
      <c r="I68" s="61"/>
      <c r="J68" s="61"/>
      <c r="K68" s="61"/>
      <c r="L68" s="61"/>
      <c r="M68" s="61"/>
      <c r="N68" s="61"/>
      <c r="O68" s="61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>
        <f>SUM(F68:AA68)</f>
        <v>40000</v>
      </c>
      <c r="AC68" s="26"/>
      <c r="AD68" s="14"/>
      <c r="AE68" s="14"/>
      <c r="AI68"/>
      <c r="AJ68"/>
    </row>
    <row r="69" spans="1:36" s="4" customFormat="1" ht="34.5" customHeight="1">
      <c r="A69" s="73">
        <v>7</v>
      </c>
      <c r="B69" s="10" t="s">
        <v>76</v>
      </c>
      <c r="C69" s="160">
        <v>35000</v>
      </c>
      <c r="D69" s="61">
        <v>30000</v>
      </c>
      <c r="E69" s="55">
        <f>D69-AB69</f>
        <v>0</v>
      </c>
      <c r="F69" s="61">
        <v>30000</v>
      </c>
      <c r="G69" s="61"/>
      <c r="H69" s="61"/>
      <c r="I69" s="61"/>
      <c r="J69" s="61"/>
      <c r="K69" s="61"/>
      <c r="L69" s="61"/>
      <c r="M69" s="61"/>
      <c r="N69" s="61"/>
      <c r="O69" s="61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>
        <f>SUM(F69:AA69)</f>
        <v>30000</v>
      </c>
      <c r="AC69" s="26"/>
      <c r="AD69" s="14"/>
      <c r="AE69" s="14"/>
      <c r="AI69"/>
      <c r="AJ69"/>
    </row>
    <row r="70" spans="1:36" s="4" customFormat="1" ht="34.5" customHeight="1">
      <c r="A70" s="148">
        <v>8</v>
      </c>
      <c r="B70" s="149" t="s">
        <v>140</v>
      </c>
      <c r="C70" s="59">
        <v>30000</v>
      </c>
      <c r="D70" s="61"/>
      <c r="E70" s="55">
        <f>D70-AB70</f>
        <v>0</v>
      </c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>
        <f>SUM(F70:AA70)</f>
        <v>0</v>
      </c>
      <c r="AC70" s="26"/>
      <c r="AD70" s="14"/>
      <c r="AE70" s="14"/>
      <c r="AI70"/>
      <c r="AJ70"/>
    </row>
    <row r="71" spans="1:36" s="4" customFormat="1" ht="41.25" customHeight="1">
      <c r="A71" s="73">
        <v>9</v>
      </c>
      <c r="B71" s="10" t="s">
        <v>78</v>
      </c>
      <c r="C71" s="160">
        <v>80000</v>
      </c>
      <c r="D71" s="61">
        <v>80000</v>
      </c>
      <c r="E71" s="55">
        <f>D71-AB71</f>
        <v>80000</v>
      </c>
      <c r="F71" s="61"/>
      <c r="G71" s="61"/>
      <c r="H71" s="61"/>
      <c r="I71" s="61"/>
      <c r="J71" s="115"/>
      <c r="K71" s="61"/>
      <c r="L71" s="61"/>
      <c r="M71" s="61"/>
      <c r="N71" s="61"/>
      <c r="O71" s="61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>
        <f>SUM(F71:AA71)</f>
        <v>0</v>
      </c>
      <c r="AC71" s="26"/>
      <c r="AD71" s="28"/>
      <c r="AE71" s="28"/>
      <c r="AI71"/>
      <c r="AJ71"/>
    </row>
    <row r="72" spans="1:36" s="4" customFormat="1" ht="41.25" customHeight="1">
      <c r="A72" s="73">
        <v>10</v>
      </c>
      <c r="B72" s="10" t="s">
        <v>79</v>
      </c>
      <c r="C72" s="160">
        <v>6000</v>
      </c>
      <c r="D72" s="61">
        <v>6000</v>
      </c>
      <c r="E72" s="55">
        <f>D72-AB72</f>
        <v>0</v>
      </c>
      <c r="F72" s="61">
        <v>6000</v>
      </c>
      <c r="G72" s="61"/>
      <c r="H72" s="61"/>
      <c r="I72" s="61"/>
      <c r="J72" s="61"/>
      <c r="K72" s="61"/>
      <c r="L72" s="61"/>
      <c r="M72" s="61"/>
      <c r="N72" s="61"/>
      <c r="O72" s="61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>
        <f>SUM(F72:AA72)</f>
        <v>6000</v>
      </c>
      <c r="AC72" s="26"/>
      <c r="AD72" s="28"/>
      <c r="AE72" s="28"/>
      <c r="AI72"/>
      <c r="AJ72"/>
    </row>
    <row r="73" spans="1:36" s="4" customFormat="1" ht="35.25" customHeight="1">
      <c r="A73" s="73">
        <v>11</v>
      </c>
      <c r="B73" s="10" t="s">
        <v>80</v>
      </c>
      <c r="C73" s="160">
        <v>9000</v>
      </c>
      <c r="D73" s="61">
        <v>9000</v>
      </c>
      <c r="E73" s="55">
        <f>D73-AB73</f>
        <v>9000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>
        <f>SUM(F73:AA73)</f>
        <v>0</v>
      </c>
      <c r="AC73" s="26"/>
      <c r="AD73" s="29"/>
      <c r="AE73" s="29"/>
      <c r="AI73"/>
      <c r="AJ73"/>
    </row>
    <row r="74" spans="1:36" s="4" customFormat="1" ht="35.25" customHeight="1">
      <c r="A74" s="148">
        <v>12</v>
      </c>
      <c r="B74" s="149" t="s">
        <v>81</v>
      </c>
      <c r="C74" s="59">
        <v>18000</v>
      </c>
      <c r="D74" s="61"/>
      <c r="E74" s="55">
        <f>D74-AB74</f>
        <v>0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>
        <f>SUM(F74:AA74)</f>
        <v>0</v>
      </c>
      <c r="AC74" s="26"/>
      <c r="AD74" s="29"/>
      <c r="AE74" s="29"/>
      <c r="AI74"/>
      <c r="AJ74"/>
    </row>
    <row r="75" spans="1:36" ht="35.25" customHeight="1">
      <c r="A75" s="73">
        <v>13</v>
      </c>
      <c r="B75" s="10" t="s">
        <v>82</v>
      </c>
      <c r="C75" s="160">
        <v>15000</v>
      </c>
      <c r="D75" s="61">
        <v>15000</v>
      </c>
      <c r="E75" s="55">
        <f>D75-AB75</f>
        <v>1500</v>
      </c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55"/>
      <c r="Q75" s="55"/>
      <c r="R75" s="55"/>
      <c r="S75" s="55"/>
      <c r="T75" s="55"/>
      <c r="U75" s="55">
        <v>13500</v>
      </c>
      <c r="V75" s="55"/>
      <c r="W75" s="55"/>
      <c r="X75" s="55"/>
      <c r="Y75" s="55"/>
      <c r="Z75" s="55"/>
      <c r="AA75" s="55"/>
      <c r="AB75" s="55">
        <f>SUM(F75:AA75)</f>
        <v>13500</v>
      </c>
      <c r="AC75" s="26"/>
      <c r="AD75" s="14"/>
      <c r="AE75" s="14"/>
    </row>
    <row r="76" spans="1:36" s="4" customFormat="1" ht="43.5" customHeight="1">
      <c r="A76" s="73">
        <v>14</v>
      </c>
      <c r="B76" s="10" t="s">
        <v>141</v>
      </c>
      <c r="C76" s="160"/>
      <c r="D76" s="61"/>
      <c r="E76" s="55">
        <f>D76-AB76</f>
        <v>0</v>
      </c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>
        <f>SUM(F76:AA76)</f>
        <v>0</v>
      </c>
      <c r="AC76" s="122"/>
      <c r="AD76" s="14"/>
      <c r="AE76" s="14"/>
      <c r="AI76"/>
      <c r="AJ76"/>
    </row>
    <row r="77" spans="1:36" s="4" customFormat="1" ht="43.5" customHeight="1">
      <c r="A77" s="73">
        <v>15</v>
      </c>
      <c r="B77" s="10" t="s">
        <v>142</v>
      </c>
      <c r="C77" s="160">
        <v>30000</v>
      </c>
      <c r="D77" s="61">
        <v>3000</v>
      </c>
      <c r="E77" s="55">
        <f>D77-AB77</f>
        <v>0</v>
      </c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55"/>
      <c r="Q77" s="55"/>
      <c r="R77" s="55"/>
      <c r="S77" s="55"/>
      <c r="T77" s="55"/>
      <c r="U77" s="55"/>
      <c r="V77" s="55">
        <v>3000</v>
      </c>
      <c r="W77" s="55"/>
      <c r="X77" s="55"/>
      <c r="Y77" s="55"/>
      <c r="Z77" s="55"/>
      <c r="AA77" s="55"/>
      <c r="AB77" s="55">
        <f>SUM(F77:AA77)</f>
        <v>3000</v>
      </c>
      <c r="AC77" s="122"/>
      <c r="AD77" s="14"/>
      <c r="AE77" s="14"/>
      <c r="AI77"/>
      <c r="AJ77"/>
    </row>
    <row r="78" spans="1:36" s="4" customFormat="1" ht="35.25" customHeight="1">
      <c r="A78" s="73">
        <v>16</v>
      </c>
      <c r="B78" s="10" t="s">
        <v>85</v>
      </c>
      <c r="C78" s="160">
        <v>50000</v>
      </c>
      <c r="D78" s="61">
        <v>100000</v>
      </c>
      <c r="E78" s="55">
        <f>D78-AB78</f>
        <v>29920</v>
      </c>
      <c r="F78" s="61"/>
      <c r="G78" s="61"/>
      <c r="H78" s="61"/>
      <c r="I78" s="61"/>
      <c r="J78" s="61"/>
      <c r="K78" s="61"/>
      <c r="L78" s="61"/>
      <c r="M78" s="61">
        <v>31750</v>
      </c>
      <c r="N78" s="61">
        <v>20000</v>
      </c>
      <c r="O78" s="61">
        <v>1850</v>
      </c>
      <c r="P78" s="55">
        <v>6820</v>
      </c>
      <c r="Q78" s="55">
        <v>4160</v>
      </c>
      <c r="R78" s="55"/>
      <c r="S78" s="55"/>
      <c r="T78" s="55"/>
      <c r="U78" s="55">
        <v>5500</v>
      </c>
      <c r="V78" s="55"/>
      <c r="W78" s="55"/>
      <c r="X78" s="55"/>
      <c r="Y78" s="55"/>
      <c r="Z78" s="55"/>
      <c r="AA78" s="55"/>
      <c r="AB78" s="55">
        <f>SUM(F78:AA78)</f>
        <v>70080</v>
      </c>
      <c r="AC78" s="122" t="s">
        <v>143</v>
      </c>
      <c r="AD78" s="14"/>
      <c r="AE78" s="14"/>
      <c r="AI78"/>
      <c r="AJ78"/>
    </row>
    <row r="79" spans="1:36" s="4" customFormat="1" ht="35.25" customHeight="1">
      <c r="A79" s="73">
        <v>17</v>
      </c>
      <c r="B79" s="10" t="s">
        <v>86</v>
      </c>
      <c r="C79" s="160">
        <v>30000</v>
      </c>
      <c r="D79" s="61">
        <v>35000</v>
      </c>
      <c r="E79" s="55">
        <f>D79-AB79</f>
        <v>3000</v>
      </c>
      <c r="F79" s="61">
        <v>30000</v>
      </c>
      <c r="G79" s="61"/>
      <c r="H79" s="61"/>
      <c r="I79" s="61"/>
      <c r="J79" s="61"/>
      <c r="K79" s="59"/>
      <c r="L79" s="61"/>
      <c r="M79" s="61"/>
      <c r="N79" s="61"/>
      <c r="O79" s="61"/>
      <c r="P79" s="55"/>
      <c r="Q79" s="55"/>
      <c r="R79" s="55"/>
      <c r="S79" s="55"/>
      <c r="T79" s="55"/>
      <c r="U79" s="55">
        <v>2000</v>
      </c>
      <c r="V79" s="55"/>
      <c r="W79" s="55"/>
      <c r="X79" s="55"/>
      <c r="Y79" s="55"/>
      <c r="Z79" s="55"/>
      <c r="AA79" s="55"/>
      <c r="AB79" s="55">
        <f>SUM(F79:AA79)</f>
        <v>32000</v>
      </c>
      <c r="AC79" s="122"/>
      <c r="AD79" s="14"/>
      <c r="AE79" s="14"/>
      <c r="AI79"/>
      <c r="AJ79"/>
    </row>
    <row r="80" spans="1:36" s="4" customFormat="1" ht="35.25" customHeight="1">
      <c r="A80" s="73">
        <v>18</v>
      </c>
      <c r="B80" s="10" t="s">
        <v>87</v>
      </c>
      <c r="C80" s="160">
        <v>18000</v>
      </c>
      <c r="D80" s="61">
        <v>20000</v>
      </c>
      <c r="E80" s="55">
        <f>D80-AB80</f>
        <v>20000</v>
      </c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>
        <f>SUM(F80:AA80)</f>
        <v>0</v>
      </c>
      <c r="AC80" s="122"/>
      <c r="AD80" s="14"/>
      <c r="AE80" s="14"/>
      <c r="AI80"/>
      <c r="AJ80"/>
    </row>
    <row r="81" spans="1:36" s="4" customFormat="1" ht="35.25" customHeight="1">
      <c r="A81" s="73">
        <v>19</v>
      </c>
      <c r="B81" s="10" t="s">
        <v>88</v>
      </c>
      <c r="C81" s="160">
        <v>80000</v>
      </c>
      <c r="D81" s="61">
        <v>80000</v>
      </c>
      <c r="E81" s="55">
        <f>D81-AB81</f>
        <v>80000</v>
      </c>
      <c r="F81" s="61"/>
      <c r="G81" s="61"/>
      <c r="H81" s="59"/>
      <c r="I81" s="61"/>
      <c r="J81" s="61"/>
      <c r="K81" s="61"/>
      <c r="L81" s="61"/>
      <c r="M81" s="61"/>
      <c r="N81" s="61"/>
      <c r="O81" s="61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>
        <f>SUM(F81:AA81)</f>
        <v>0</v>
      </c>
      <c r="AC81" s="122"/>
      <c r="AD81" s="14"/>
      <c r="AE81" s="14"/>
      <c r="AI81"/>
      <c r="AJ81"/>
    </row>
    <row r="82" spans="1:36" s="4" customFormat="1" ht="35.25" customHeight="1">
      <c r="A82" s="73">
        <v>20</v>
      </c>
      <c r="B82" s="62" t="s">
        <v>89</v>
      </c>
      <c r="C82" s="160"/>
      <c r="D82" s="11">
        <v>76000</v>
      </c>
      <c r="E82" s="55">
        <f>D82-AB82</f>
        <v>603.52999999999884</v>
      </c>
      <c r="F82" s="11"/>
      <c r="G82" s="11"/>
      <c r="H82" s="11"/>
      <c r="I82" s="11"/>
      <c r="J82" s="11"/>
      <c r="K82" s="11">
        <v>75396.47</v>
      </c>
      <c r="L82" s="11"/>
      <c r="M82" s="11"/>
      <c r="N82" s="11"/>
      <c r="O82" s="11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>
        <f>SUM(F82:AA82)</f>
        <v>75396.47</v>
      </c>
      <c r="AC82" s="122" t="s">
        <v>144</v>
      </c>
      <c r="AD82" s="14"/>
      <c r="AE82" s="14"/>
      <c r="AI82"/>
      <c r="AJ82"/>
    </row>
    <row r="83" spans="1:36" s="4" customFormat="1" ht="35.25" customHeight="1">
      <c r="A83" s="73">
        <v>21</v>
      </c>
      <c r="B83" s="10" t="s">
        <v>91</v>
      </c>
      <c r="C83" s="160">
        <v>6000</v>
      </c>
      <c r="D83" s="115">
        <v>12000</v>
      </c>
      <c r="E83" s="55">
        <f>D83-AB83</f>
        <v>0</v>
      </c>
      <c r="F83" s="61">
        <v>12000</v>
      </c>
      <c r="G83" s="61"/>
      <c r="H83" s="61"/>
      <c r="I83" s="61"/>
      <c r="J83" s="61"/>
      <c r="K83" s="61"/>
      <c r="L83" s="61"/>
      <c r="M83" s="61"/>
      <c r="N83" s="61"/>
      <c r="O83" s="61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>
        <f>SUM(F83:AA83)</f>
        <v>12000</v>
      </c>
      <c r="AC83" s="122"/>
      <c r="AD83" s="14"/>
      <c r="AE83" s="14"/>
      <c r="AI83"/>
      <c r="AJ83"/>
    </row>
    <row r="84" spans="1:36" s="4" customFormat="1" ht="35.25" customHeight="1">
      <c r="A84" s="73">
        <v>22</v>
      </c>
      <c r="B84" s="10" t="s">
        <v>145</v>
      </c>
      <c r="C84" s="160">
        <v>0</v>
      </c>
      <c r="D84" s="11"/>
      <c r="E84" s="55">
        <f>D84-AB84</f>
        <v>0</v>
      </c>
      <c r="F84" s="11"/>
      <c r="G84" s="11"/>
      <c r="H84" s="11"/>
      <c r="I84" s="117"/>
      <c r="J84" s="115"/>
      <c r="K84" s="11"/>
      <c r="L84" s="11"/>
      <c r="M84" s="11"/>
      <c r="N84" s="136"/>
      <c r="O84" s="136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>
        <f>SUM(F84:AA84)</f>
        <v>0</v>
      </c>
      <c r="AC84" s="122"/>
      <c r="AD84" s="14"/>
      <c r="AE84" s="14"/>
      <c r="AI84"/>
      <c r="AJ84"/>
    </row>
    <row r="85" spans="1:36" s="4" customFormat="1" ht="35.25" customHeight="1">
      <c r="A85" s="73">
        <v>23</v>
      </c>
      <c r="B85" s="10" t="s">
        <v>146</v>
      </c>
      <c r="C85" s="160"/>
      <c r="D85" s="11"/>
      <c r="E85" s="55">
        <f>D85-AB85</f>
        <v>0</v>
      </c>
      <c r="F85" s="11"/>
      <c r="G85" s="11"/>
      <c r="H85" s="11"/>
      <c r="I85" s="117"/>
      <c r="J85" s="115"/>
      <c r="K85" s="11"/>
      <c r="L85" s="11"/>
      <c r="M85" s="11"/>
      <c r="N85" s="136"/>
      <c r="O85" s="136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>
        <f>SUM(F85:AA85)</f>
        <v>0</v>
      </c>
      <c r="AC85" s="122"/>
      <c r="AD85" s="14"/>
      <c r="AE85" s="14"/>
      <c r="AI85"/>
      <c r="AJ85"/>
    </row>
    <row r="86" spans="1:36" s="4" customFormat="1" ht="31.5" customHeight="1">
      <c r="A86" s="73">
        <v>24</v>
      </c>
      <c r="B86" s="10" t="s">
        <v>147</v>
      </c>
      <c r="C86" s="160">
        <v>40000</v>
      </c>
      <c r="D86" s="11">
        <v>50000</v>
      </c>
      <c r="E86" s="55">
        <f>D86-AB86</f>
        <v>50000</v>
      </c>
      <c r="F86" s="11"/>
      <c r="G86" s="11"/>
      <c r="H86" s="11"/>
      <c r="I86" s="117"/>
      <c r="J86" s="115"/>
      <c r="K86" s="11"/>
      <c r="L86" s="11"/>
      <c r="M86" s="11"/>
      <c r="N86" s="136"/>
      <c r="O86" s="136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>
        <f>SUM(F86:AA86)</f>
        <v>0</v>
      </c>
      <c r="AC86" s="122"/>
      <c r="AD86" s="14"/>
      <c r="AE86" s="14"/>
      <c r="AI86"/>
      <c r="AJ86"/>
    </row>
    <row r="87" spans="1:36" s="4" customFormat="1" ht="35.25" customHeight="1">
      <c r="A87" s="73">
        <v>25</v>
      </c>
      <c r="B87" s="10" t="s">
        <v>148</v>
      </c>
      <c r="C87" s="160">
        <v>1392000</v>
      </c>
      <c r="D87" s="59">
        <v>1392000</v>
      </c>
      <c r="E87" s="55">
        <f>D87-AB87</f>
        <v>1362000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55"/>
      <c r="Q87" s="55"/>
      <c r="R87" s="55">
        <v>30000</v>
      </c>
      <c r="S87" s="55"/>
      <c r="T87" s="55"/>
      <c r="U87" s="55"/>
      <c r="V87" s="55"/>
      <c r="W87" s="55"/>
      <c r="X87" s="55"/>
      <c r="Y87" s="55"/>
      <c r="Z87" s="55"/>
      <c r="AA87" s="55"/>
      <c r="AB87" s="55">
        <f>SUM(F87:AA87)</f>
        <v>30000</v>
      </c>
      <c r="AC87" s="129"/>
      <c r="AD87" s="14"/>
      <c r="AE87" s="14"/>
      <c r="AI87"/>
      <c r="AJ87"/>
    </row>
    <row r="88" spans="1:36" s="204" customFormat="1" ht="35.25" customHeight="1">
      <c r="A88" s="198">
        <v>27</v>
      </c>
      <c r="B88" s="197" t="s">
        <v>94</v>
      </c>
      <c r="C88" s="199">
        <v>500000</v>
      </c>
      <c r="D88" s="200">
        <v>688000</v>
      </c>
      <c r="E88" s="201">
        <f>D88-AB88</f>
        <v>538000</v>
      </c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>
        <v>150000</v>
      </c>
      <c r="Z88" s="201"/>
      <c r="AA88" s="201"/>
      <c r="AB88" s="201">
        <f>SUM(F88:AA88)</f>
        <v>150000</v>
      </c>
      <c r="AC88" s="202"/>
      <c r="AD88" s="203"/>
      <c r="AE88" s="203"/>
      <c r="AI88" s="205"/>
      <c r="AJ88" s="205"/>
    </row>
    <row r="89" spans="1:36" s="4" customFormat="1" ht="35.25" customHeight="1">
      <c r="A89" s="73">
        <v>28</v>
      </c>
      <c r="B89" s="10" t="s">
        <v>149</v>
      </c>
      <c r="C89" s="160">
        <v>350000</v>
      </c>
      <c r="D89" s="11">
        <v>350000</v>
      </c>
      <c r="E89" s="55">
        <f>D89-AB89</f>
        <v>350000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>
        <f>SUM(F89:AA89)</f>
        <v>0</v>
      </c>
      <c r="AC89" s="129"/>
      <c r="AD89" s="14"/>
      <c r="AE89" s="14"/>
      <c r="AI89"/>
      <c r="AJ89"/>
    </row>
    <row r="90" spans="1:36" s="4" customFormat="1" ht="35.25" customHeight="1">
      <c r="A90" s="73">
        <v>29</v>
      </c>
      <c r="B90" s="10" t="s">
        <v>150</v>
      </c>
      <c r="C90" s="160">
        <v>100000</v>
      </c>
      <c r="D90" s="11">
        <v>100000</v>
      </c>
      <c r="E90" s="55">
        <f>D90-AB90</f>
        <v>81235.240000000005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55"/>
      <c r="Q90" s="55"/>
      <c r="R90" s="55"/>
      <c r="S90" s="55"/>
      <c r="T90" s="55"/>
      <c r="U90" s="55"/>
      <c r="V90" s="55"/>
      <c r="W90" s="55">
        <v>18764.759999999998</v>
      </c>
      <c r="X90" s="55"/>
      <c r="Y90" s="55"/>
      <c r="Z90" s="55"/>
      <c r="AA90" s="55"/>
      <c r="AB90" s="55">
        <f>SUM(F90:AA90)</f>
        <v>18764.759999999998</v>
      </c>
      <c r="AC90" s="129"/>
      <c r="AD90" s="14"/>
      <c r="AE90" s="14"/>
      <c r="AI90"/>
      <c r="AJ90"/>
    </row>
    <row r="91" spans="1:36" s="4" customFormat="1" ht="35.25" customHeight="1">
      <c r="A91" s="148">
        <v>30</v>
      </c>
      <c r="B91" s="149" t="s">
        <v>151</v>
      </c>
      <c r="C91" s="150">
        <v>400000</v>
      </c>
      <c r="D91" s="55"/>
      <c r="E91" s="55">
        <f>D91-AB91</f>
        <v>0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>
        <f>SUM(F91:AA91)</f>
        <v>0</v>
      </c>
      <c r="AC91" s="129"/>
      <c r="AD91" s="14"/>
      <c r="AE91" s="14"/>
      <c r="AI91"/>
      <c r="AJ91"/>
    </row>
    <row r="92" spans="1:36" s="4" customFormat="1" ht="35.25" customHeight="1">
      <c r="A92" s="139">
        <v>34</v>
      </c>
      <c r="B92" s="140" t="s">
        <v>152</v>
      </c>
      <c r="C92" s="156">
        <v>60000</v>
      </c>
      <c r="D92" s="143">
        <v>60000</v>
      </c>
      <c r="E92" s="55">
        <f>D92-AB92</f>
        <v>60000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>
        <f>SUM(F92:AA92)</f>
        <v>0</v>
      </c>
      <c r="AC92" s="129"/>
      <c r="AD92" s="14"/>
      <c r="AE92" s="14"/>
      <c r="AI92"/>
      <c r="AJ92"/>
    </row>
    <row r="93" spans="1:36" s="4" customFormat="1" ht="35.25" customHeight="1">
      <c r="A93" s="139">
        <v>34</v>
      </c>
      <c r="B93" s="140" t="s">
        <v>153</v>
      </c>
      <c r="C93" s="156"/>
      <c r="D93" s="143">
        <v>80000</v>
      </c>
      <c r="E93" s="55">
        <f>D93-AB93</f>
        <v>0</v>
      </c>
      <c r="F93" s="11">
        <v>80000</v>
      </c>
      <c r="G93" s="11"/>
      <c r="H93" s="11"/>
      <c r="I93" s="11"/>
      <c r="J93" s="11"/>
      <c r="K93" s="11"/>
      <c r="L93" s="11"/>
      <c r="M93" s="11"/>
      <c r="N93" s="11"/>
      <c r="O93" s="11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>
        <f>SUM(F93:AA93)</f>
        <v>80000</v>
      </c>
      <c r="AC93" s="129"/>
      <c r="AD93" s="14"/>
      <c r="AE93" s="14"/>
      <c r="AI93"/>
      <c r="AJ93"/>
    </row>
    <row r="94" spans="1:36" s="4" customFormat="1" ht="35.25" customHeight="1">
      <c r="A94" s="139">
        <v>35</v>
      </c>
      <c r="B94" s="140" t="s">
        <v>154</v>
      </c>
      <c r="C94" s="156"/>
      <c r="D94" s="143">
        <v>74000</v>
      </c>
      <c r="E94" s="55">
        <f>D94-AB94</f>
        <v>0</v>
      </c>
      <c r="F94" s="11"/>
      <c r="G94" s="11"/>
      <c r="H94" s="11">
        <v>74000</v>
      </c>
      <c r="I94" s="11"/>
      <c r="J94" s="11"/>
      <c r="K94" s="11"/>
      <c r="L94" s="11"/>
      <c r="M94" s="11"/>
      <c r="N94" s="11"/>
      <c r="O94" s="11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>
        <f>SUM(F94:AA94)</f>
        <v>74000</v>
      </c>
      <c r="AC94" s="129"/>
      <c r="AD94" s="14"/>
      <c r="AE94" s="14"/>
      <c r="AI94"/>
      <c r="AJ94"/>
    </row>
    <row r="95" spans="1:36" s="4" customFormat="1" ht="35.25" customHeight="1">
      <c r="A95" s="139">
        <v>36</v>
      </c>
      <c r="B95" s="140" t="s">
        <v>155</v>
      </c>
      <c r="C95" s="156"/>
      <c r="D95" s="143">
        <v>20000</v>
      </c>
      <c r="E95" s="55">
        <f>D95-AB95</f>
        <v>10000</v>
      </c>
      <c r="F95" s="11">
        <v>10000</v>
      </c>
      <c r="G95" s="11"/>
      <c r="H95" s="11"/>
      <c r="I95" s="11"/>
      <c r="J95" s="11"/>
      <c r="K95" s="11"/>
      <c r="L95" s="11"/>
      <c r="M95" s="11"/>
      <c r="N95" s="11"/>
      <c r="O95" s="11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>
        <f>SUM(F95:AA95)</f>
        <v>10000</v>
      </c>
      <c r="AC95" s="129"/>
      <c r="AD95" s="14"/>
      <c r="AE95" s="14"/>
      <c r="AI95"/>
      <c r="AJ95"/>
    </row>
    <row r="96" spans="1:36" s="4" customFormat="1" ht="35.25" customHeight="1">
      <c r="A96" s="139">
        <v>37</v>
      </c>
      <c r="B96" s="140" t="s">
        <v>156</v>
      </c>
      <c r="C96" s="156"/>
      <c r="D96" s="143">
        <v>140000</v>
      </c>
      <c r="E96" s="55">
        <f>D96-AB96</f>
        <v>140000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>
        <f>SUM(F96:AA96)</f>
        <v>0</v>
      </c>
      <c r="AC96" s="129"/>
      <c r="AD96" s="14"/>
      <c r="AE96" s="14"/>
      <c r="AI96"/>
      <c r="AJ96"/>
    </row>
    <row r="97" spans="1:36" s="4" customFormat="1" ht="35.25" customHeight="1">
      <c r="A97" s="141">
        <v>38</v>
      </c>
      <c r="B97" s="142" t="s">
        <v>157</v>
      </c>
      <c r="C97" s="160"/>
      <c r="D97" s="144">
        <v>20000</v>
      </c>
      <c r="E97" s="55">
        <f>D97-AB97</f>
        <v>20000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>
        <f>SUM(F97:AA97)</f>
        <v>0</v>
      </c>
      <c r="AC97" s="129"/>
      <c r="AD97" s="14"/>
      <c r="AE97" s="14"/>
      <c r="AI97"/>
      <c r="AJ97"/>
    </row>
    <row r="98" spans="1:36" s="4" customFormat="1" ht="35.25" customHeight="1">
      <c r="A98" s="141">
        <v>39</v>
      </c>
      <c r="B98" s="142" t="s">
        <v>158</v>
      </c>
      <c r="C98" s="156"/>
      <c r="D98" s="145">
        <v>50000</v>
      </c>
      <c r="E98" s="55">
        <f>D98-AB98</f>
        <v>50000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>
        <f>SUM(F98:AA98)</f>
        <v>0</v>
      </c>
      <c r="AC98" s="129"/>
      <c r="AD98" s="14"/>
      <c r="AE98" s="14"/>
      <c r="AI98"/>
      <c r="AJ98"/>
    </row>
    <row r="99" spans="1:36" s="4" customFormat="1" ht="35.25" customHeight="1">
      <c r="A99" s="73"/>
      <c r="B99" s="10"/>
      <c r="C99" s="160"/>
      <c r="D99" s="11"/>
      <c r="E99" s="55">
        <f>D99-AB99</f>
        <v>0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>
        <f>SUM(F99:AA99)</f>
        <v>0</v>
      </c>
      <c r="AC99" s="129"/>
      <c r="AD99" s="14"/>
      <c r="AE99" s="14"/>
      <c r="AI99"/>
      <c r="AJ99"/>
    </row>
    <row r="100" spans="1:36" s="4" customFormat="1" ht="35.25" customHeight="1">
      <c r="A100" s="73"/>
      <c r="B100" s="10"/>
      <c r="C100" s="160"/>
      <c r="D100" s="11"/>
      <c r="E100" s="55">
        <f>D100-AB100</f>
        <v>0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>
        <f>SUM(F100:AA100)</f>
        <v>0</v>
      </c>
      <c r="AC100" s="129"/>
      <c r="AD100" s="14"/>
      <c r="AE100" s="14"/>
      <c r="AI100"/>
      <c r="AJ100"/>
    </row>
    <row r="101" spans="1:36" s="4" customFormat="1" ht="40.5" customHeight="1">
      <c r="A101" s="89"/>
      <c r="B101" s="90" t="s">
        <v>97</v>
      </c>
      <c r="C101" s="168">
        <f>SUM(C63:C100)</f>
        <v>3708000</v>
      </c>
      <c r="D101" s="80">
        <f t="shared" ref="D101" si="60">SUM(D63:D100)</f>
        <v>3708000</v>
      </c>
      <c r="E101" s="181">
        <f>C101-AB101</f>
        <v>2945258.77</v>
      </c>
      <c r="F101" s="80">
        <f t="shared" ref="F101:O101" si="61">SUM(F63:F100)</f>
        <v>326000</v>
      </c>
      <c r="G101" s="80">
        <f t="shared" si="61"/>
        <v>0</v>
      </c>
      <c r="H101" s="80">
        <f t="shared" si="61"/>
        <v>74000</v>
      </c>
      <c r="I101" s="80">
        <f t="shared" si="61"/>
        <v>0</v>
      </c>
      <c r="J101" s="80">
        <f t="shared" si="61"/>
        <v>0</v>
      </c>
      <c r="K101" s="80">
        <f t="shared" si="61"/>
        <v>75396.47</v>
      </c>
      <c r="L101" s="80">
        <f t="shared" si="61"/>
        <v>0</v>
      </c>
      <c r="M101" s="80">
        <f t="shared" si="61"/>
        <v>31750</v>
      </c>
      <c r="N101" s="80">
        <f t="shared" ref="N101" si="62">SUM(N63:N100)</f>
        <v>20000</v>
      </c>
      <c r="O101" s="80">
        <f t="shared" si="61"/>
        <v>1850</v>
      </c>
      <c r="P101" s="80">
        <f t="shared" ref="P101" si="63">SUM(P63:P100)</f>
        <v>6820</v>
      </c>
      <c r="Q101" s="80">
        <f t="shared" ref="Q101:R101" si="64">SUM(Q63:Q100)</f>
        <v>4160</v>
      </c>
      <c r="R101" s="80">
        <f t="shared" si="64"/>
        <v>30000</v>
      </c>
      <c r="S101" s="80">
        <f>SUM(S63:S100)</f>
        <v>0</v>
      </c>
      <c r="T101" s="80">
        <f>SUM(T63:T100)</f>
        <v>0</v>
      </c>
      <c r="U101" s="80">
        <f>SUM(U63:U100)</f>
        <v>21000</v>
      </c>
      <c r="V101" s="80">
        <f>SUM(V63:V100)</f>
        <v>3000</v>
      </c>
      <c r="W101" s="80">
        <f>SUM(W63:W100)</f>
        <v>18764.759999999998</v>
      </c>
      <c r="X101" s="80">
        <f>SUM(X63:X100)</f>
        <v>0</v>
      </c>
      <c r="Y101" s="80">
        <f>SUM(Y63:Y100)</f>
        <v>150000</v>
      </c>
      <c r="Z101" s="80">
        <f t="shared" ref="Z101:AA101" si="65">SUM(Z63:Z100)</f>
        <v>0</v>
      </c>
      <c r="AA101" s="80">
        <f t="shared" si="65"/>
        <v>0</v>
      </c>
      <c r="AB101" s="181">
        <f>SUM(F101:AA101)</f>
        <v>762741.23</v>
      </c>
      <c r="AC101" s="128"/>
      <c r="AD101" s="14"/>
      <c r="AE101" s="14"/>
      <c r="AI101"/>
      <c r="AJ101"/>
    </row>
    <row r="102" spans="1:36" s="4" customFormat="1" ht="34.5" customHeight="1">
      <c r="A102" s="70" t="s">
        <v>99</v>
      </c>
      <c r="B102" s="47" t="s">
        <v>100</v>
      </c>
      <c r="C102" s="169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130"/>
      <c r="AD102" s="14"/>
      <c r="AE102" s="14"/>
      <c r="AI102"/>
      <c r="AJ102"/>
    </row>
    <row r="103" spans="1:36" s="4" customFormat="1" ht="47.25" customHeight="1">
      <c r="A103" s="66">
        <v>1</v>
      </c>
      <c r="B103" s="64" t="s">
        <v>101</v>
      </c>
      <c r="C103" s="156">
        <v>15000</v>
      </c>
      <c r="D103" s="55">
        <v>15000</v>
      </c>
      <c r="E103" s="55">
        <f>D103-AB103</f>
        <v>15000</v>
      </c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>
        <f>SUM(F103:AA103)</f>
        <v>0</v>
      </c>
      <c r="AC103" s="122"/>
      <c r="AD103" s="14"/>
      <c r="AE103" s="14"/>
      <c r="AI103"/>
      <c r="AJ103"/>
    </row>
    <row r="104" spans="1:36" s="4" customFormat="1" ht="42" customHeight="1">
      <c r="A104" s="66">
        <v>2</v>
      </c>
      <c r="B104" s="65" t="s">
        <v>102</v>
      </c>
      <c r="C104" s="156">
        <v>3000</v>
      </c>
      <c r="D104" s="55">
        <v>3000</v>
      </c>
      <c r="E104" s="55">
        <f>D104-AB104</f>
        <v>1950</v>
      </c>
      <c r="F104" s="55"/>
      <c r="G104" s="55">
        <v>1050</v>
      </c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>
        <f>SUM(F104:AA104)</f>
        <v>1050</v>
      </c>
      <c r="AC104" s="18"/>
      <c r="AD104" s="14"/>
      <c r="AE104" s="14"/>
      <c r="AI104"/>
      <c r="AJ104"/>
    </row>
    <row r="105" spans="1:36" s="179" customFormat="1" ht="42.75" customHeight="1">
      <c r="A105" s="94"/>
      <c r="B105" s="90" t="s">
        <v>103</v>
      </c>
      <c r="C105" s="170">
        <f>SUM(C103:C104)</f>
        <v>18000</v>
      </c>
      <c r="D105" s="91">
        <f>SUM(D103:D104)</f>
        <v>18000</v>
      </c>
      <c r="E105" s="181">
        <f>C105-AB105</f>
        <v>16950</v>
      </c>
      <c r="F105" s="91">
        <f t="shared" ref="F105:O105" si="66">SUM(F103:F104)</f>
        <v>0</v>
      </c>
      <c r="G105" s="91">
        <f t="shared" si="66"/>
        <v>1050</v>
      </c>
      <c r="H105" s="91">
        <f t="shared" si="66"/>
        <v>0</v>
      </c>
      <c r="I105" s="91">
        <f t="shared" si="66"/>
        <v>0</v>
      </c>
      <c r="J105" s="91">
        <f t="shared" si="66"/>
        <v>0</v>
      </c>
      <c r="K105" s="91">
        <f t="shared" si="66"/>
        <v>0</v>
      </c>
      <c r="L105" s="91">
        <f t="shared" si="66"/>
        <v>0</v>
      </c>
      <c r="M105" s="91"/>
      <c r="N105" s="91">
        <f t="shared" ref="N105" si="67">SUM(N103:N104)</f>
        <v>0</v>
      </c>
      <c r="O105" s="91">
        <f t="shared" si="66"/>
        <v>0</v>
      </c>
      <c r="P105" s="91">
        <f t="shared" ref="P105:U105" si="68">SUM(P103:P104)</f>
        <v>0</v>
      </c>
      <c r="Q105" s="91">
        <f t="shared" ref="Q105:R105" si="69">SUM(Q103:Q104)</f>
        <v>0</v>
      </c>
      <c r="R105" s="91">
        <f t="shared" si="69"/>
        <v>0</v>
      </c>
      <c r="S105" s="91">
        <f t="shared" si="68"/>
        <v>0</v>
      </c>
      <c r="T105" s="91">
        <f t="shared" si="68"/>
        <v>0</v>
      </c>
      <c r="U105" s="91">
        <f t="shared" si="68"/>
        <v>0</v>
      </c>
      <c r="V105" s="91">
        <f t="shared" ref="V105" si="70">SUM(V103:V104)</f>
        <v>0</v>
      </c>
      <c r="W105" s="91">
        <f t="shared" ref="W105" si="71">SUM(W103:W104)</f>
        <v>0</v>
      </c>
      <c r="X105" s="91">
        <f t="shared" ref="X105:AA105" si="72">SUM(X103:X104)</f>
        <v>0</v>
      </c>
      <c r="Y105" s="91">
        <f t="shared" ref="Y105:AA105" si="73">SUM(Y103:Y104)</f>
        <v>0</v>
      </c>
      <c r="Z105" s="91">
        <f t="shared" si="73"/>
        <v>0</v>
      </c>
      <c r="AA105" s="91">
        <f t="shared" si="73"/>
        <v>0</v>
      </c>
      <c r="AB105" s="181">
        <f>SUM(F105:AA105)</f>
        <v>1050</v>
      </c>
      <c r="AC105" s="128"/>
      <c r="AD105" s="178"/>
      <c r="AE105" s="178"/>
      <c r="AI105" s="180"/>
      <c r="AJ105" s="180"/>
    </row>
    <row r="106" spans="1:36" s="179" customFormat="1" ht="35.25" customHeight="1">
      <c r="A106" s="81"/>
      <c r="B106" s="86" t="s">
        <v>104</v>
      </c>
      <c r="C106" s="157">
        <f>SUM(C105,C101)</f>
        <v>3726000</v>
      </c>
      <c r="D106" s="87">
        <f>SUM(D105,D101)</f>
        <v>3726000</v>
      </c>
      <c r="E106" s="182">
        <f>C106-AB106</f>
        <v>2962208.77</v>
      </c>
      <c r="F106" s="87">
        <f t="shared" ref="F106:O106" si="74">SUM(F105,F101)</f>
        <v>326000</v>
      </c>
      <c r="G106" s="87">
        <f t="shared" si="74"/>
        <v>1050</v>
      </c>
      <c r="H106" s="87">
        <f t="shared" si="74"/>
        <v>74000</v>
      </c>
      <c r="I106" s="87">
        <f t="shared" si="74"/>
        <v>0</v>
      </c>
      <c r="J106" s="87">
        <f t="shared" si="74"/>
        <v>0</v>
      </c>
      <c r="K106" s="87">
        <f t="shared" si="74"/>
        <v>75396.47</v>
      </c>
      <c r="L106" s="87">
        <f t="shared" si="74"/>
        <v>0</v>
      </c>
      <c r="M106" s="87">
        <f t="shared" si="74"/>
        <v>31750</v>
      </c>
      <c r="N106" s="87">
        <f t="shared" ref="N106" si="75">SUM(N105,N101)</f>
        <v>20000</v>
      </c>
      <c r="O106" s="87">
        <f t="shared" si="74"/>
        <v>1850</v>
      </c>
      <c r="P106" s="87">
        <f t="shared" ref="P106:T106" si="76">SUM(P105,P101)</f>
        <v>6820</v>
      </c>
      <c r="Q106" s="87">
        <f t="shared" ref="Q106:R106" si="77">SUM(Q105,Q101)</f>
        <v>4160</v>
      </c>
      <c r="R106" s="87">
        <f t="shared" si="77"/>
        <v>30000</v>
      </c>
      <c r="S106" s="87">
        <f>SUM(S103:S105,S101)</f>
        <v>0</v>
      </c>
      <c r="T106" s="87">
        <f t="shared" si="76"/>
        <v>0</v>
      </c>
      <c r="U106" s="87">
        <f t="shared" ref="U106" si="78">SUM(U105,U101)</f>
        <v>21000</v>
      </c>
      <c r="V106" s="87">
        <f t="shared" ref="V106" si="79">SUM(V105,V101)</f>
        <v>3000</v>
      </c>
      <c r="W106" s="87">
        <f t="shared" ref="W106" si="80">SUM(W105,W101)</f>
        <v>18764.759999999998</v>
      </c>
      <c r="X106" s="87">
        <f t="shared" ref="X106:AA106" si="81">SUM(X105,X101)</f>
        <v>0</v>
      </c>
      <c r="Y106" s="87">
        <f t="shared" ref="Y106:AA106" si="82">SUM(Y105,Y101)</f>
        <v>150000</v>
      </c>
      <c r="Z106" s="87">
        <f t="shared" si="82"/>
        <v>0</v>
      </c>
      <c r="AA106" s="87">
        <f t="shared" si="82"/>
        <v>0</v>
      </c>
      <c r="AB106" s="182">
        <f>SUM(F106:AA106)</f>
        <v>763791.23</v>
      </c>
      <c r="AC106" s="120"/>
      <c r="AD106" s="178"/>
      <c r="AE106" s="178"/>
      <c r="AI106" s="180"/>
      <c r="AJ106" s="180"/>
    </row>
    <row r="107" spans="1:36" s="4" customFormat="1" ht="35.25" customHeight="1">
      <c r="A107" s="76" t="s">
        <v>105</v>
      </c>
      <c r="B107" s="51" t="s">
        <v>106</v>
      </c>
      <c r="C107" s="171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131"/>
      <c r="AD107" s="38"/>
      <c r="AE107" s="38"/>
    </row>
    <row r="108" spans="1:36" s="4" customFormat="1" ht="35.25" customHeight="1">
      <c r="A108" s="77">
        <v>1</v>
      </c>
      <c r="B108" s="41" t="s">
        <v>159</v>
      </c>
      <c r="C108" s="160">
        <v>150000</v>
      </c>
      <c r="D108" s="11">
        <v>150000</v>
      </c>
      <c r="E108" s="55">
        <f>C108-AB108</f>
        <v>14</v>
      </c>
      <c r="F108" s="11"/>
      <c r="G108" s="11"/>
      <c r="H108" s="11"/>
      <c r="I108" s="11"/>
      <c r="J108" s="11"/>
      <c r="K108" s="11"/>
      <c r="L108" s="11"/>
      <c r="M108" s="11">
        <v>3500</v>
      </c>
      <c r="N108" s="11"/>
      <c r="O108" s="11"/>
      <c r="P108" s="55"/>
      <c r="Q108" s="55">
        <v>10390</v>
      </c>
      <c r="R108" s="55"/>
      <c r="S108" s="55">
        <v>48096</v>
      </c>
      <c r="T108" s="55"/>
      <c r="U108" s="55">
        <v>88000</v>
      </c>
      <c r="V108" s="55"/>
      <c r="W108" s="55"/>
      <c r="X108" s="55"/>
      <c r="Y108" s="55"/>
      <c r="Z108" s="55"/>
      <c r="AA108" s="55"/>
      <c r="AB108" s="55">
        <f>SUM(F108:AA108)</f>
        <v>149986</v>
      </c>
      <c r="AC108" s="122"/>
      <c r="AD108" s="38"/>
      <c r="AE108" s="38"/>
    </row>
    <row r="109" spans="1:36" s="4" customFormat="1" ht="35.25" customHeight="1">
      <c r="A109" s="77">
        <v>2</v>
      </c>
      <c r="B109" s="196" t="s">
        <v>160</v>
      </c>
      <c r="C109" s="160">
        <v>160000</v>
      </c>
      <c r="D109" s="11">
        <v>160000</v>
      </c>
      <c r="E109" s="55">
        <f>C109-AB109</f>
        <v>0</v>
      </c>
      <c r="F109" s="11"/>
      <c r="G109" s="11"/>
      <c r="H109" s="11"/>
      <c r="I109" s="11"/>
      <c r="J109" s="11">
        <v>160000</v>
      </c>
      <c r="K109" s="11"/>
      <c r="L109" s="11"/>
      <c r="M109" s="11"/>
      <c r="N109" s="11"/>
      <c r="O109" s="11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>
        <f>SUM(F109:AA109)</f>
        <v>160000</v>
      </c>
      <c r="AC109" s="122"/>
      <c r="AD109" s="38"/>
      <c r="AE109" s="38"/>
    </row>
    <row r="110" spans="1:36" s="4" customFormat="1" ht="35.25" customHeight="1">
      <c r="A110" s="85"/>
      <c r="B110" s="86" t="s">
        <v>109</v>
      </c>
      <c r="C110" s="157">
        <f>SUM(C108:C109)</f>
        <v>310000</v>
      </c>
      <c r="D110" s="87">
        <f>SUM(D108:D109)</f>
        <v>310000</v>
      </c>
      <c r="E110" s="182">
        <f>C110-AB110</f>
        <v>14</v>
      </c>
      <c r="F110" s="87">
        <f t="shared" ref="F110:O110" si="83">SUM(F109)</f>
        <v>0</v>
      </c>
      <c r="G110" s="87">
        <f t="shared" si="83"/>
        <v>0</v>
      </c>
      <c r="H110" s="87">
        <f t="shared" si="83"/>
        <v>0</v>
      </c>
      <c r="I110" s="87">
        <f t="shared" si="83"/>
        <v>0</v>
      </c>
      <c r="J110" s="87">
        <f t="shared" si="83"/>
        <v>160000</v>
      </c>
      <c r="K110" s="87">
        <f t="shared" si="83"/>
        <v>0</v>
      </c>
      <c r="L110" s="87">
        <f t="shared" si="83"/>
        <v>0</v>
      </c>
      <c r="M110" s="87">
        <f>SUM(M108:M109)</f>
        <v>3500</v>
      </c>
      <c r="N110" s="87">
        <f t="shared" ref="N110" si="84">SUM(N109)</f>
        <v>0</v>
      </c>
      <c r="O110" s="87">
        <f t="shared" si="83"/>
        <v>0</v>
      </c>
      <c r="P110" s="87">
        <f t="shared" ref="P110" si="85">SUM(P109)</f>
        <v>0</v>
      </c>
      <c r="Q110" s="87">
        <f>SUM(Q108:Q109)</f>
        <v>10390</v>
      </c>
      <c r="R110" s="87">
        <f>SUM(R108:R109)</f>
        <v>0</v>
      </c>
      <c r="S110" s="87">
        <f>SUM(S108:S109)</f>
        <v>48096</v>
      </c>
      <c r="T110" s="87">
        <f>SUM(T108:T109)</f>
        <v>0</v>
      </c>
      <c r="U110" s="87">
        <f>SUM(U108:U109)</f>
        <v>88000</v>
      </c>
      <c r="V110" s="87">
        <f>SUM(V108:V109)</f>
        <v>0</v>
      </c>
      <c r="W110" s="87">
        <f>SUM(W108:W109)</f>
        <v>0</v>
      </c>
      <c r="X110" s="87">
        <f>SUM(X108:X109)</f>
        <v>0</v>
      </c>
      <c r="Y110" s="87">
        <f>SUM(Y108:Y109)</f>
        <v>0</v>
      </c>
      <c r="Z110" s="87">
        <f t="shared" ref="Z110:AA110" si="86">SUM(Z108:Z109)</f>
        <v>0</v>
      </c>
      <c r="AA110" s="87">
        <f t="shared" si="86"/>
        <v>0</v>
      </c>
      <c r="AB110" s="182">
        <f>SUM(F110:AA110)</f>
        <v>309986</v>
      </c>
      <c r="AC110" s="132"/>
      <c r="AD110" s="38"/>
      <c r="AE110" s="38"/>
    </row>
    <row r="111" spans="1:36" s="4" customFormat="1" ht="44.25" customHeight="1">
      <c r="A111" s="42" t="s">
        <v>110</v>
      </c>
      <c r="B111" s="42"/>
      <c r="C111" s="172">
        <f t="shared" ref="C111:O111" si="87">SUM(C110,C106,C61,C23,C20,C12,C8)</f>
        <v>6415300</v>
      </c>
      <c r="D111" s="43">
        <f t="shared" ref="D111" si="88">SUM(D110,D106,D61,D23,D20,D12,D8)</f>
        <v>6415300</v>
      </c>
      <c r="E111" s="184">
        <f>C111-AB111</f>
        <v>4182817.13</v>
      </c>
      <c r="F111" s="43">
        <f t="shared" si="87"/>
        <v>326000</v>
      </c>
      <c r="G111" s="43">
        <f t="shared" si="87"/>
        <v>1050</v>
      </c>
      <c r="H111" s="43">
        <f t="shared" si="87"/>
        <v>74000</v>
      </c>
      <c r="I111" s="43">
        <f t="shared" si="87"/>
        <v>810000.64</v>
      </c>
      <c r="J111" s="43">
        <f t="shared" si="87"/>
        <v>160000</v>
      </c>
      <c r="K111" s="43">
        <f t="shared" si="87"/>
        <v>75396.47</v>
      </c>
      <c r="L111" s="43">
        <f t="shared" si="87"/>
        <v>40000</v>
      </c>
      <c r="M111" s="43">
        <f t="shared" si="87"/>
        <v>35250</v>
      </c>
      <c r="N111" s="43">
        <f t="shared" ref="N111" si="89">SUM(N110,N106,N61,N23,N20,N12,N8)</f>
        <v>20000</v>
      </c>
      <c r="O111" s="43">
        <f t="shared" si="87"/>
        <v>1850</v>
      </c>
      <c r="P111" s="43">
        <f t="shared" ref="P111:T111" si="90">SUM(P110,P106,P61,P23,P20,P12,P8)</f>
        <v>6820</v>
      </c>
      <c r="Q111" s="43">
        <f t="shared" si="90"/>
        <v>14550</v>
      </c>
      <c r="R111" s="43">
        <f t="shared" si="90"/>
        <v>60000</v>
      </c>
      <c r="S111" s="43">
        <f t="shared" si="90"/>
        <v>48096</v>
      </c>
      <c r="T111" s="43">
        <f t="shared" si="90"/>
        <v>264205</v>
      </c>
      <c r="U111" s="43">
        <f>SUM(U110,U106,U61,U23,U20,U12,U8)</f>
        <v>109000</v>
      </c>
      <c r="V111" s="43">
        <f>SUM(V110,V106,V61,V23,V20,V12,V8)</f>
        <v>3000</v>
      </c>
      <c r="W111" s="43">
        <f>SUM(W110,W106,W61,W23,W20,W12,W8)</f>
        <v>18764.759999999998</v>
      </c>
      <c r="X111" s="43">
        <f>SUM(X110,X106,X61,X23,X20,X12,X8)</f>
        <v>14500</v>
      </c>
      <c r="Y111" s="43">
        <f>SUM(Y110,Y106,Y61,Y23,Y20,Y12,Y8)</f>
        <v>150000</v>
      </c>
      <c r="Z111" s="43">
        <f t="shared" ref="Z111:AA111" si="91">SUM(Z110,Z106,Z61,Z23,Z20,Z12,Z8)</f>
        <v>0</v>
      </c>
      <c r="AA111" s="43">
        <f t="shared" si="91"/>
        <v>0</v>
      </c>
      <c r="AB111" s="184">
        <f>SUM(F111:AA111)</f>
        <v>2232482.87</v>
      </c>
      <c r="AC111" s="133">
        <f>F111+G111+H111+I111+J111+K111+L111+O111</f>
        <v>1488297.11</v>
      </c>
      <c r="AD111" s="38"/>
      <c r="AE111" s="38"/>
    </row>
    <row r="112" spans="1:36" s="4" customFormat="1">
      <c r="A112" s="67"/>
      <c r="B112" s="1"/>
      <c r="C112" s="152"/>
      <c r="D112" s="2"/>
      <c r="E112" s="2"/>
      <c r="F112" s="2"/>
      <c r="G112" s="2"/>
      <c r="H112" s="2"/>
      <c r="I112" s="2"/>
      <c r="J112" s="2"/>
      <c r="K112" s="2"/>
      <c r="L112" s="2"/>
      <c r="M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1" t="s">
        <v>111</v>
      </c>
      <c r="AD112"/>
      <c r="AE112"/>
    </row>
    <row r="113" spans="1:31" ht="36.75" customHeight="1"/>
    <row r="114" spans="1:31" s="4" customFormat="1">
      <c r="A114" s="67"/>
      <c r="B114" s="1"/>
      <c r="C114" s="15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1"/>
      <c r="AD114"/>
      <c r="AE114"/>
    </row>
  </sheetData>
  <mergeCells count="5">
    <mergeCell ref="A2:C2"/>
    <mergeCell ref="A42:B42"/>
    <mergeCell ref="A51:B51"/>
    <mergeCell ref="A52:B52"/>
    <mergeCell ref="B62:AC62"/>
  </mergeCells>
  <pageMargins left="0.31496062992125984" right="0.31496062992125984" top="0.55118110236220474" bottom="0.55118110236220474" header="0.31496062992125984" footer="0.31496062992125984"/>
  <pageSetup paperSize="9" scale="16" fitToHeight="0" orientation="landscape" r:id="rId1"/>
  <rowBreaks count="1" manualBreakCount="1">
    <brk id="5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9E71759712045B54503782ED7E8A1" ma:contentTypeVersion="6" ma:contentTypeDescription="Create a new document." ma:contentTypeScope="" ma:versionID="44387b86401c0ec424b75b54cf560bc4">
  <xsd:schema xmlns:xsd="http://www.w3.org/2001/XMLSchema" xmlns:xs="http://www.w3.org/2001/XMLSchema" xmlns:p="http://schemas.microsoft.com/office/2006/metadata/properties" xmlns:ns2="2facb668-c3c8-4d71-90c7-6a076a018b4a" xmlns:ns3="ec7de666-6ce3-432e-b495-df0cc5f8dbc1" targetNamespace="http://schemas.microsoft.com/office/2006/metadata/properties" ma:root="true" ma:fieldsID="765f07c10e2de7ed27142e510b4a0976" ns2:_="" ns3:_="">
    <xsd:import namespace="2facb668-c3c8-4d71-90c7-6a076a018b4a"/>
    <xsd:import namespace="ec7de666-6ce3-432e-b495-df0cc5f8d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b668-c3c8-4d71-90c7-6a076a018b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de666-6ce3-432e-b495-df0cc5f8db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80C177-AF23-46E6-980F-DA832B81C4D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facb668-c3c8-4d71-90c7-6a076a018b4a"/>
    <ds:schemaRef ds:uri="ec7de666-6ce3-432e-b495-df0cc5f8dbc1"/>
  </ds:schemaRefs>
</ds:datastoreItem>
</file>

<file path=customXml/itemProps2.xml><?xml version="1.0" encoding="utf-8"?>
<ds:datastoreItem xmlns:ds="http://schemas.openxmlformats.org/officeDocument/2006/customXml" ds:itemID="{B5570772-AAC8-4212-8E98-7BEBD4262110}">
  <ds:schemaRefs>
    <ds:schemaRef ds:uri="http://schemas.microsoft.com/office/2006/metadata/properties"/>
    <ds:schemaRef ds:uri="http://www.w3.org/2000/xmlns/"/>
  </ds:schemaRefs>
</ds:datastoreItem>
</file>

<file path=customXml/itemProps3.xml><?xml version="1.0" encoding="utf-8"?>
<ds:datastoreItem xmlns:ds="http://schemas.openxmlformats.org/officeDocument/2006/customXml" ds:itemID="{AC42D526-C0BC-4CAC-A6CA-A13818A0D2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Peruntukan ICT 20|21 </vt:lpstr>
      <vt:lpstr>Peruntukan ICT 20|22  SEBENAR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Mohd Suzlezan Supu</dc:creator>
  <cp:keywords/>
  <dc:description/>
  <cp:lastModifiedBy>Norazlina Tun Ibrahim</cp:lastModifiedBy>
  <cp:revision/>
  <dcterms:created xsi:type="dcterms:W3CDTF">2019-12-31T08:06:50Z</dcterms:created>
  <dcterms:modified xsi:type="dcterms:W3CDTF">2022-04-22T07:51:59Z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0x010100E579E71759712045B54503782ED7E8A1</vt:lpwstr>
  </property>
</Properties>
</file>