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pcgovmy-my.sharepoint.com/personal/norfadilah_mpc_gov_my/Documents/Desktop/"/>
    </mc:Choice>
  </mc:AlternateContent>
  <xr:revisionPtr revIDLastSave="0" documentId="8_{AB8C9AED-95F1-4FF8-BA42-C4E30B784191}" xr6:coauthVersionLast="47" xr6:coauthVersionMax="47" xr10:uidLastSave="{00000000-0000-0000-0000-000000000000}"/>
  <bookViews>
    <workbookView xWindow="390" yWindow="390" windowWidth="14565" windowHeight="15105" activeTab="1" xr2:uid="{2E5CF0FF-34EF-40CB-B9F9-93530CDF6495}"/>
  </bookViews>
  <sheets>
    <sheet name="Unit" sheetId="1" r:id="rId1"/>
    <sheet name="2023" sheetId="2" r:id="rId2"/>
    <sheet name="2024" sheetId="5" r:id="rId3"/>
    <sheet name="Pembahagian Komputer" sheetId="16" r:id="rId4"/>
    <sheet name="Bekalan Komputer" sheetId="15" r:id="rId5"/>
    <sheet name="334 Unit" sheetId="17" r:id="rId6"/>
    <sheet name="Printer" sheetId="13" r:id="rId7"/>
    <sheet name="PERBELANJAAN PERJALANAN" sheetId="10" r:id="rId8"/>
    <sheet name="346 unit" sheetId="14" r:id="rId9"/>
    <sheet name="Progress Contract" sheetId="8" r:id="rId10"/>
    <sheet name="BOM" sheetId="3" r:id="rId11"/>
    <sheet name="Sheet1" sheetId="6" r:id="rId12"/>
    <sheet name="Sheet2" sheetId="7" r:id="rId13"/>
    <sheet name="Sheet3" sheetId="11" r:id="rId14"/>
    <sheet name="OS" sheetId="18" r:id="rId15"/>
  </sheets>
  <definedNames>
    <definedName name="_xlnm.Print_Area" localSheetId="2">'2024'!$A$1:$E$134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C49" i="18"/>
  <c r="E48" i="18"/>
  <c r="E47" i="18"/>
  <c r="E46" i="18"/>
  <c r="E45" i="18"/>
  <c r="E44" i="18"/>
  <c r="E43" i="18"/>
  <c r="E42" i="18"/>
  <c r="E49" i="18" s="1"/>
  <c r="C40" i="18"/>
  <c r="E39" i="18"/>
  <c r="E38" i="18"/>
  <c r="E37" i="18"/>
  <c r="E36" i="18"/>
  <c r="E35" i="18"/>
  <c r="E34" i="18"/>
  <c r="E33" i="18"/>
  <c r="E40" i="18" s="1"/>
  <c r="E31" i="18"/>
  <c r="C31" i="18"/>
  <c r="E30" i="18"/>
  <c r="E29" i="18"/>
  <c r="E28" i="18"/>
  <c r="E27" i="18"/>
  <c r="E26" i="18"/>
  <c r="E25" i="18"/>
  <c r="E24" i="18"/>
  <c r="C22" i="18"/>
  <c r="E21" i="18"/>
  <c r="E20" i="18"/>
  <c r="E19" i="18"/>
  <c r="E18" i="18"/>
  <c r="E17" i="18"/>
  <c r="E16" i="18"/>
  <c r="E15" i="18"/>
  <c r="E22" i="18" s="1"/>
  <c r="C13" i="18"/>
  <c r="E13" i="18"/>
  <c r="E7" i="18"/>
  <c r="E8" i="18"/>
  <c r="E9" i="18"/>
  <c r="E10" i="18"/>
  <c r="E11" i="18"/>
  <c r="E12" i="18"/>
  <c r="E6" i="18"/>
  <c r="B7" i="17" l="1"/>
  <c r="E4" i="17"/>
  <c r="E5" i="17"/>
  <c r="E7" i="17" s="1"/>
  <c r="E6" i="17"/>
  <c r="E3" i="17"/>
  <c r="D7" i="17"/>
  <c r="G132" i="5"/>
  <c r="D24" i="15"/>
  <c r="B6" i="16"/>
  <c r="E18" i="14"/>
  <c r="E10" i="14"/>
  <c r="H12" i="14" s="1"/>
  <c r="E129" i="11"/>
  <c r="D129" i="11"/>
  <c r="E121" i="11"/>
  <c r="D121" i="11"/>
  <c r="E117" i="11"/>
  <c r="D117" i="11"/>
  <c r="D130" i="11" s="1"/>
  <c r="E62" i="11"/>
  <c r="E56" i="11"/>
  <c r="E67" i="11" s="1"/>
  <c r="E25" i="11"/>
  <c r="D25" i="11"/>
  <c r="E22" i="11"/>
  <c r="E7" i="11"/>
  <c r="F6" i="10"/>
  <c r="F8" i="10"/>
  <c r="F10" i="10"/>
  <c r="F12" i="10"/>
  <c r="F4" i="10"/>
  <c r="E7" i="5"/>
  <c r="C14" i="10"/>
  <c r="D14" i="10"/>
  <c r="E22" i="5"/>
  <c r="F129" i="7"/>
  <c r="F7" i="7"/>
  <c r="E130" i="11" l="1"/>
  <c r="F14" i="10"/>
  <c r="E128" i="7"/>
  <c r="E120" i="7"/>
  <c r="E116" i="7"/>
  <c r="E55" i="7"/>
  <c r="E66" i="7" s="1"/>
  <c r="E24" i="7"/>
  <c r="E21" i="7"/>
  <c r="F128" i="7"/>
  <c r="D128" i="7"/>
  <c r="F120" i="7"/>
  <c r="D120" i="7"/>
  <c r="F116" i="7"/>
  <c r="D116" i="7"/>
  <c r="F55" i="7"/>
  <c r="F61" i="7" s="1"/>
  <c r="F24" i="7"/>
  <c r="D24" i="7"/>
  <c r="F21" i="7"/>
  <c r="D104" i="6"/>
  <c r="F103" i="6"/>
  <c r="F102" i="6"/>
  <c r="F104" i="6" s="1"/>
  <c r="D99" i="6"/>
  <c r="F98" i="6"/>
  <c r="F97" i="6"/>
  <c r="F99" i="6" s="1"/>
  <c r="D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95" i="6" s="1"/>
  <c r="F45" i="6"/>
  <c r="F47" i="6" s="1"/>
  <c r="F41" i="6"/>
  <c r="F40" i="6"/>
  <c r="F39" i="6"/>
  <c r="F42" i="6" s="1"/>
  <c r="F36" i="6"/>
  <c r="F35" i="6"/>
  <c r="F34" i="6"/>
  <c r="F33" i="6"/>
  <c r="F32" i="6"/>
  <c r="F31" i="6"/>
  <c r="F30" i="6"/>
  <c r="F29" i="6"/>
  <c r="F28" i="6"/>
  <c r="F27" i="6"/>
  <c r="F26" i="6"/>
  <c r="F25" i="6"/>
  <c r="F37" i="6" s="1"/>
  <c r="D22" i="6"/>
  <c r="D105" i="6" s="1"/>
  <c r="F21" i="6"/>
  <c r="F22" i="6" s="1"/>
  <c r="F18" i="6"/>
  <c r="F17" i="6"/>
  <c r="F16" i="6"/>
  <c r="F15" i="6"/>
  <c r="F14" i="6"/>
  <c r="F13" i="6"/>
  <c r="F19" i="6" s="1"/>
  <c r="F11" i="6"/>
  <c r="F10" i="6"/>
  <c r="F9" i="6"/>
  <c r="F6" i="6"/>
  <c r="F5" i="6"/>
  <c r="F7" i="6" s="1"/>
  <c r="E129" i="7" l="1"/>
  <c r="D129" i="7"/>
  <c r="F66" i="7"/>
  <c r="E61" i="7"/>
  <c r="F43" i="6"/>
  <c r="F48" i="6" s="1"/>
  <c r="F105" i="6" s="1"/>
  <c r="E117" i="5"/>
  <c r="E56" i="5"/>
  <c r="E129" i="5"/>
  <c r="E121" i="5"/>
  <c r="E25" i="5"/>
  <c r="D129" i="5"/>
  <c r="D121" i="5"/>
  <c r="D117" i="5"/>
  <c r="D25" i="5"/>
  <c r="F104" i="2"/>
  <c r="F103" i="2"/>
  <c r="F102" i="2"/>
  <c r="F98" i="2"/>
  <c r="F97" i="2"/>
  <c r="F99" i="2"/>
  <c r="F47" i="2"/>
  <c r="F37" i="2"/>
  <c r="F11"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50" i="2"/>
  <c r="F45" i="2"/>
  <c r="F40" i="2"/>
  <c r="F41" i="2"/>
  <c r="F42" i="2" s="1"/>
  <c r="F39" i="2"/>
  <c r="F26" i="2"/>
  <c r="F27" i="2"/>
  <c r="F28" i="2"/>
  <c r="F29" i="2"/>
  <c r="F30" i="2"/>
  <c r="F31" i="2"/>
  <c r="F32" i="2"/>
  <c r="F33" i="2"/>
  <c r="F34" i="2"/>
  <c r="F35" i="2"/>
  <c r="F36" i="2"/>
  <c r="F25" i="2"/>
  <c r="F21" i="2"/>
  <c r="F22" i="2" s="1"/>
  <c r="F14" i="2"/>
  <c r="F15" i="2"/>
  <c r="F16" i="2"/>
  <c r="F17" i="2"/>
  <c r="F18" i="2"/>
  <c r="F13" i="2"/>
  <c r="F10" i="2"/>
  <c r="F9" i="2"/>
  <c r="F6" i="2"/>
  <c r="F7" i="2" s="1"/>
  <c r="F5" i="2"/>
  <c r="D95" i="2"/>
  <c r="D105" i="2" s="1"/>
  <c r="D99" i="2"/>
  <c r="D104" i="2"/>
  <c r="D22" i="2"/>
  <c r="F43" i="2" l="1"/>
  <c r="F48" i="2" s="1"/>
  <c r="E67" i="5"/>
  <c r="E130" i="5" s="1"/>
  <c r="F95" i="2"/>
  <c r="E62" i="5"/>
  <c r="D130" i="5"/>
  <c r="F19" i="2"/>
  <c r="F105" i="2" l="1"/>
</calcChain>
</file>

<file path=xl/sharedStrings.xml><?xml version="1.0" encoding="utf-8"?>
<sst xmlns="http://schemas.openxmlformats.org/spreadsheetml/2006/main" count="986" uniqueCount="383">
  <si>
    <t>ANGGARAN BELANJA MENGURUS 2023 MENGIKUT UNIT</t>
  </si>
  <si>
    <t>BAHAGIAN PCD</t>
  </si>
  <si>
    <t>Daya Saing Negara</t>
  </si>
  <si>
    <t>RM10</t>
  </si>
  <si>
    <t xml:space="preserve"> -   </t>
  </si>
  <si>
    <t>Productivity Growth DMO</t>
  </si>
  <si>
    <t>RP10</t>
  </si>
  <si>
    <t>Peningkatan Produktiviti Peringkat Negeri</t>
  </si>
  <si>
    <t>RK10</t>
  </si>
  <si>
    <t>TKP PCD</t>
  </si>
  <si>
    <t>TP01</t>
  </si>
  <si>
    <t>JUMLAH PCD</t>
  </si>
  <si>
    <t>BAHAGIAN OED</t>
  </si>
  <si>
    <t>Industri Food Processing (IFP)</t>
  </si>
  <si>
    <t>LB30</t>
  </si>
  <si>
    <t>TKP OED</t>
  </si>
  <si>
    <t>TP02</t>
  </si>
  <si>
    <t>JUMLAH OED</t>
  </si>
  <si>
    <t>DIRECTOR GENERAL (DGO)</t>
  </si>
  <si>
    <t>PEJABAT WILAYAH</t>
  </si>
  <si>
    <t>LP10</t>
  </si>
  <si>
    <t>Wilayah Utara</t>
  </si>
  <si>
    <t>WU0</t>
  </si>
  <si>
    <t>Wilayah Pantai Timur</t>
  </si>
  <si>
    <t>PT0</t>
  </si>
  <si>
    <t>Wilayah Selatan</t>
  </si>
  <si>
    <t>JB0</t>
  </si>
  <si>
    <t>Wilayah Sabah</t>
  </si>
  <si>
    <t>KK0</t>
  </si>
  <si>
    <t>Wilayah Sarawak</t>
  </si>
  <si>
    <t>SW0</t>
  </si>
  <si>
    <t>JUMLAH PEJABAT WILAYAH</t>
  </si>
  <si>
    <t>BAHAGIAN CPD</t>
  </si>
  <si>
    <t xml:space="preserve">Perhubungan Antarabangsa </t>
  </si>
  <si>
    <t>UP20</t>
  </si>
  <si>
    <t>Khidmat Pelanggan &amp; Media</t>
  </si>
  <si>
    <t>PP10</t>
  </si>
  <si>
    <t>Pemasaran</t>
  </si>
  <si>
    <t>PP20</t>
  </si>
  <si>
    <t>JUMLAH CPD</t>
  </si>
  <si>
    <t>DGO</t>
  </si>
  <si>
    <t>Peningkatan Bakat</t>
  </si>
  <si>
    <t>RM20</t>
  </si>
  <si>
    <t>Urusetia Perbadanan</t>
  </si>
  <si>
    <t>UP10</t>
  </si>
  <si>
    <t>Integriti &amp; Governans (UIG)</t>
  </si>
  <si>
    <t>UT10</t>
  </si>
  <si>
    <t>Audit Dalam (UAD)</t>
  </si>
  <si>
    <t>Pengurusan dan Pembangunan Sumber Manusia</t>
  </si>
  <si>
    <t>SS50</t>
  </si>
  <si>
    <t>JUMLAH DGO</t>
  </si>
  <si>
    <t>BAHAGIAN MSF</t>
  </si>
  <si>
    <t>Khidmat Pengurusan</t>
  </si>
  <si>
    <t>SS10</t>
  </si>
  <si>
    <t>Kewangan dan Aset</t>
  </si>
  <si>
    <t>SS20</t>
  </si>
  <si>
    <t>Pengurusan Perolehan</t>
  </si>
  <si>
    <t>SS30</t>
  </si>
  <si>
    <t>Inovasi dan Transformasi Perniagaan</t>
  </si>
  <si>
    <t>UP30</t>
  </si>
  <si>
    <t>Teknologi Digital</t>
  </si>
  <si>
    <t>SS60</t>
  </si>
  <si>
    <t>JUMLAH MSF</t>
  </si>
  <si>
    <t>BAKI PROGRAM DAYA SAING RM40</t>
  </si>
  <si>
    <t>RM40</t>
  </si>
  <si>
    <t>JUMLAH KESELURUHAN</t>
  </si>
  <si>
    <t>PERANCANGAN PERMOHONAN BAJET DTU 2023</t>
  </si>
  <si>
    <t>BIL</t>
  </si>
  <si>
    <t>PERKARA</t>
  </si>
  <si>
    <t>PROJEK BAJET</t>
  </si>
  <si>
    <t>MENGURUS 2023 (RM)</t>
  </si>
  <si>
    <t>MENGURUS 2023 (RM) - TERKINI</t>
  </si>
  <si>
    <t>CATATAN</t>
  </si>
  <si>
    <t>A.</t>
  </si>
  <si>
    <t>Perbelanjaan perjalanan dan sara hidup kakitangan dalam negeri (P21100)</t>
  </si>
  <si>
    <t>P21101 - Tambang Perjalanan, topup touch &amp; go</t>
  </si>
  <si>
    <t>P21102 - Hotel, Lojing dan Elaun Makan</t>
  </si>
  <si>
    <t>JUMLAH P21100</t>
  </si>
  <si>
    <t>B.</t>
  </si>
  <si>
    <t>Perhubungan (P23000)</t>
  </si>
  <si>
    <t>P23102 - Telefon</t>
  </si>
  <si>
    <t>P23104 - Internet</t>
  </si>
  <si>
    <t>JUMLAH P23000</t>
  </si>
  <si>
    <t xml:space="preserve">C.    </t>
  </si>
  <si>
    <t>SEWAAN (P24000) -  MESIN DAN LENGKAP - KOMPUTER (P24502)</t>
  </si>
  <si>
    <t>30 Notebook LENOVO</t>
  </si>
  <si>
    <t>Tamat kontrak 31 dis 2023</t>
  </si>
  <si>
    <t>183 Notebook dan 2 Desktop Wkstation Dell</t>
  </si>
  <si>
    <t>Tamat kontrak 30 jun 2023</t>
  </si>
  <si>
    <t>135 Desktop, 5 Desktop H Spec, 17 Notebook dan 1 Notebook Wkstation - Lenovo</t>
  </si>
  <si>
    <t>Tamat Kontrak 31 dis 2023</t>
  </si>
  <si>
    <t>28 LCD Panasonic dan 28 Printer HP</t>
  </si>
  <si>
    <t>Revised Jumlah baharu</t>
  </si>
  <si>
    <t>Printer HQ + Scanner</t>
  </si>
  <si>
    <t>Microsoft Surface (Management Level) - 21 Unit</t>
  </si>
  <si>
    <t>JUMLAH SEWAAN - P24000</t>
  </si>
  <si>
    <t>D.</t>
  </si>
  <si>
    <t>Bekalan &amp; Bahan-bahan lain (P27000)</t>
  </si>
  <si>
    <t>P27103 - Bekalan Komputer</t>
  </si>
  <si>
    <t>JUMLAH BEKALAN DAN BAHAN-BAHAN LAIN - P27000</t>
  </si>
  <si>
    <t>E.</t>
  </si>
  <si>
    <t>PENYELENGGARAAN (P28000) - PENYELENGGARAAN SISTEM APLIKASI / SISTEM RANGKAIAN (P28401)</t>
  </si>
  <si>
    <t>E1.</t>
  </si>
  <si>
    <t>PENYELENGGARAAN SISTEM BERKONTRAK</t>
  </si>
  <si>
    <t>Laman Sesawang MPC</t>
  </si>
  <si>
    <t>Govt Resource Planning (GRP) 9.0 - Subscription</t>
  </si>
  <si>
    <t>Portal BOND</t>
  </si>
  <si>
    <t>MyLearning</t>
  </si>
  <si>
    <t>Flight + SPP + SSO + eMAS&amp;Bajet + ISO + JPPK</t>
  </si>
  <si>
    <t>GRP Portal</t>
  </si>
  <si>
    <t>SIAS (SMART INTELLIGENT ASSESSMENT SYSTEM) (RA I4WRD)</t>
  </si>
  <si>
    <t>Unified Public Consultation</t>
  </si>
  <si>
    <t>HR Sistem subscription</t>
  </si>
  <si>
    <t>Sokongan Teknikal Microsoft</t>
  </si>
  <si>
    <t xml:space="preserve">Penyelenggaran Sistem Baru (dibangunkan tahun 2022) - Operasi </t>
  </si>
  <si>
    <t xml:space="preserve">JUMLAH PENYELENGGARAAN BER KONTRAK </t>
  </si>
  <si>
    <t>E2.</t>
  </si>
  <si>
    <t>PENYELENGGARAAN SISTEM BERKONTRAK (Projek bajet pembangunan 2022)</t>
  </si>
  <si>
    <t>eSPO</t>
  </si>
  <si>
    <t>Sistem DRIS</t>
  </si>
  <si>
    <t>Sistem AiF</t>
  </si>
  <si>
    <t>JUMLAH PENYELENGGARAAN SISTEM BERKONTRAK - E2</t>
  </si>
  <si>
    <t>JUMLAH PENYELENGGARAAN BER KONTRAK (E1+E2)</t>
  </si>
  <si>
    <t>E3.</t>
  </si>
  <si>
    <t>PENYELENGGARAAN  BERDASARKAN ON CALL BASIS - TANPA KONTRAK</t>
  </si>
  <si>
    <t>Microsoft AD Server</t>
  </si>
  <si>
    <t>TAMS</t>
  </si>
  <si>
    <t>JUMLAH PENYELENGGARAAN ON CALL BASIS</t>
  </si>
  <si>
    <t>JUMLAH KOS PENYELENGGARAAN APLIKASI - P28401</t>
  </si>
  <si>
    <t>F.    PEKHIDMATAN IKHTISAS BELANJA TETAP (P29000) - PERKHIDMATAN KOMPUTER DAN PEMPROSESAN DATA (PERLESENAN DAN PERISIAN) (P29107)</t>
  </si>
  <si>
    <t>Firewall SOHO (Cawangan)</t>
  </si>
  <si>
    <t>Firewall Fortigate (HQ)</t>
  </si>
  <si>
    <t>Upgrade Ruckus (Access Point WiFi)</t>
  </si>
  <si>
    <t>Database License, Web Add Onn and Elite Sys Ent Licence (UPC)</t>
  </si>
  <si>
    <t>WAF + URL Filtering - WEBFRONT</t>
  </si>
  <si>
    <t>Cylance Anti Virus (450 terminal)</t>
  </si>
  <si>
    <t>Adobe CC (10 pengguna) + Adobe Acrobat</t>
  </si>
  <si>
    <t>Camtasia (2 pengguna)</t>
  </si>
  <si>
    <t>Webex Cisco (1 lesen)</t>
  </si>
  <si>
    <t>SSL Server Certificate untuk server (UPC, Email dll)</t>
  </si>
  <si>
    <t>Penyelenggaraan UPS dan Bateri</t>
  </si>
  <si>
    <t>New Core Switch Maintenance and Renewal Hardware warranty (3 years : Jun 2021-May 2024)</t>
  </si>
  <si>
    <t>Penyelenggaraan Sistem Rangkaian dan Bilik Server</t>
  </si>
  <si>
    <t>Sangfor HCI - renewal license subs and technical support</t>
  </si>
  <si>
    <t>Teamviewer</t>
  </si>
  <si>
    <t>GoToWebbinar + GoToMeeting + Zoom</t>
  </si>
  <si>
    <t>Mailler Lite</t>
  </si>
  <si>
    <t>Broadcaster Software + Studio (software license renewal)</t>
  </si>
  <si>
    <t xml:space="preserve">Subscription lesen MS Office 365: 400 user </t>
  </si>
  <si>
    <t xml:space="preserve">New System Development / Services / Subscription </t>
  </si>
  <si>
    <t>Migrasi AD Server</t>
  </si>
  <si>
    <t>AWS- Cloud Server</t>
  </si>
  <si>
    <t>Software Studio</t>
  </si>
  <si>
    <t>Migrasi Server ke Platform Server Cloud Based (Subscription Based)</t>
  </si>
  <si>
    <t xml:space="preserve">Cadangan Baharu penggunaan Cloud bagi MPC </t>
  </si>
  <si>
    <t>Implementation Cost to Cloud Based (One Time Charge 2023)</t>
  </si>
  <si>
    <t>UDEMY</t>
  </si>
  <si>
    <t>Convene</t>
  </si>
  <si>
    <t>Canva</t>
  </si>
  <si>
    <t>QB Balancer</t>
  </si>
  <si>
    <t>Maintenance RUIJIE (WIFI Unifi)</t>
  </si>
  <si>
    <t>Plumsail Form</t>
  </si>
  <si>
    <t>Sistem Telekomunkasi MPC</t>
  </si>
  <si>
    <t>JUMLAH PERKHIDMATAN IKHTISAS - P29107</t>
  </si>
  <si>
    <t>G. BELANJA BERUBAH (P29000)</t>
  </si>
  <si>
    <t>P29407 Makan dan Minum - Peserta Kursus, seminar, workshop, Latihan</t>
  </si>
  <si>
    <t>P29408 - Mesyuarat Dalaman</t>
  </si>
  <si>
    <t>JUMLAH PERKHIDMATAN IKHTISAS - P29107 DAN P29408</t>
  </si>
  <si>
    <t>JUMLAH PERKHIDMATAN IKHTISAS</t>
  </si>
  <si>
    <t>H. ASET (A30000)</t>
  </si>
  <si>
    <t>Harta-Modal-modal Yang Lain</t>
  </si>
  <si>
    <t>Peralatan Studio</t>
  </si>
  <si>
    <t>JUMLAH ASET (A30000)</t>
  </si>
  <si>
    <t>JUMLAH KESELURUHAN TERMASUK GST</t>
  </si>
  <si>
    <t>Integrasi GRP</t>
  </si>
  <si>
    <t>Pengurusan Kualiti ISO</t>
  </si>
  <si>
    <t>eContract</t>
  </si>
  <si>
    <t>Smart Procurement</t>
  </si>
  <si>
    <t>Sistem Pinjaman Kenderaan</t>
  </si>
  <si>
    <t>Sistem Pinjaman Komputer</t>
  </si>
  <si>
    <t>Borang Penilaian ISO</t>
  </si>
  <si>
    <t xml:space="preserve">Portal WayUP </t>
  </si>
  <si>
    <t>My Latihan Maya</t>
  </si>
  <si>
    <t>Sistem Bakat</t>
  </si>
  <si>
    <t>PEBELANJAAN SEBENAR</t>
  </si>
  <si>
    <t>BOM KELULUSAN</t>
  </si>
  <si>
    <t>BAKI SEMASA</t>
  </si>
  <si>
    <t>0073/23</t>
  </si>
  <si>
    <t>1124/23</t>
  </si>
  <si>
    <t>1128/23</t>
  </si>
  <si>
    <t>Bil</t>
  </si>
  <si>
    <t>No BOM</t>
  </si>
  <si>
    <t>Tajuk</t>
  </si>
  <si>
    <t>PERMOHONAN PEMBELIAN CATRIDGE TONER PRINTER UNTUK KEGUNAAN PEJABAT KETUA PENGARAH MPC</t>
  </si>
  <si>
    <t>PERMOHONAN PERUNTUKAN KOS LOGISTIK BAGI KERJA-KERJA PENYELENGGARAN ICT DI PEJABAT WILAYAH</t>
  </si>
  <si>
    <t>PERMOHONAN PERUNTUKAN PEMBAYARAN SEWAAN PERALATAN ICT DI IBU PEJABAT MPC DAN PEJABAT WILAYAH MPC BAGI TAHUN 2023</t>
  </si>
  <si>
    <t>Pemohon</t>
  </si>
  <si>
    <t xml:space="preserve">NOR FADILAH ZULKIFLI MUHAMAD </t>
  </si>
  <si>
    <t>NUR FATIHAH CHE JAAPA</t>
  </si>
  <si>
    <t>MENGURUS 2024 (RM) - TERKINI</t>
  </si>
  <si>
    <t>311 unit Notebook, 30 unit Desktop, 2 unit Mobile Workstation, 3 unit Workstation</t>
  </si>
  <si>
    <t>SPP</t>
  </si>
  <si>
    <t>SSO</t>
  </si>
  <si>
    <t>Emas&amp;Bajet</t>
  </si>
  <si>
    <t>ISO</t>
  </si>
  <si>
    <t>JPPK</t>
  </si>
  <si>
    <t>Flight</t>
  </si>
  <si>
    <t>I. INTANGIBLE ASET (A35701)</t>
  </si>
  <si>
    <t>TAMS Attendance</t>
  </si>
  <si>
    <t>JUMLAH ASET (A30000 DAN A35701)</t>
  </si>
  <si>
    <t>Sistem Pinjaman Kenderaan,Sistem Pinjaman Komputer</t>
  </si>
  <si>
    <t>Balancescorecard</t>
  </si>
  <si>
    <t>Maintenance WIFI</t>
  </si>
  <si>
    <t>Cloud Server</t>
  </si>
  <si>
    <t>Disaster Recovery Center (Backup)</t>
  </si>
  <si>
    <t>135 Desktop, 5 Desktop H Spec, 17 Notebook dan 1 Notebook Workstation - Lenovo</t>
  </si>
  <si>
    <t>Unified Public Consultation(UPC)</t>
  </si>
  <si>
    <t>Zoom</t>
  </si>
  <si>
    <t xml:space="preserve">Broadcaster Software + Studio (software license renewal)          </t>
  </si>
  <si>
    <t>Renew Contract Maintenance and Renewal Hardware warranty (3 years: Jun 2024- May 2027)</t>
  </si>
  <si>
    <t>Broadcasting Software + Studio(Software license renewal)-(Google Drive, OneStream Pro,Stagetimer,Wondershare Filmora 11&amp; Full Effects/Plug In,Envato Elements,Freepik,Storyblocks,Artgrid Footage Creator,Typecast(Pro Account)</t>
  </si>
  <si>
    <t>0176/23</t>
  </si>
  <si>
    <t>PERMOHONAN PEMBAYARAN LANTIKAN TENAGA PROFESSIONAL BAGI TUJUAN MEMBANGUNKAN BILL OF QUANTITY (BQ) DAN PEMANTAUAN KEPATUHAN KEPADA BQ YANG DISEDIAKAN UNTUK PENGHAWA DINGIN BERKAPISITI TINGGI BAGI BILIK SERVER DI IBU PEJABAT MPC</t>
  </si>
  <si>
    <t>PERMOHONAN PENYAMBUNGAN KONTRAK PERKHIDMATAN PENYEWAAN 183 UNIT NOTEBOOK DAN 2 UNIT WORKSTATION DI IBU PEJABAT MPC,PETALING JAYA DAN PEJABAT-PEJABAT MPC WILAYAH UNTUK TEMPOH ENAM(6) BULAN</t>
  </si>
  <si>
    <t>0236/23</t>
  </si>
  <si>
    <t>45 Unit Notebook Gred 52-54, 266 Unit Notebook Gred 19-48, 30 unit Desktop, 2 unit Mobile Workstation dan 3 unit Workstation</t>
  </si>
  <si>
    <t>Progress  Sewaan Komputer</t>
  </si>
  <si>
    <t>Syarikat</t>
  </si>
  <si>
    <t>Unit/Perkara</t>
  </si>
  <si>
    <t>Kertas Penilaian</t>
  </si>
  <si>
    <t>Perjanjian Sewaan</t>
  </si>
  <si>
    <t xml:space="preserve">Surat Setuju Terima </t>
  </si>
  <si>
    <t>Tarikh Sewaan</t>
  </si>
  <si>
    <t>Quotation</t>
  </si>
  <si>
    <t>Kelulusan Sebut Harga</t>
  </si>
  <si>
    <t>Cybicom Sdn Bhd</t>
  </si>
  <si>
    <t>Creative World Industry</t>
  </si>
  <si>
    <t>NO BOM</t>
  </si>
  <si>
    <t>1 Okt 23 - 31 Dis 23</t>
  </si>
  <si>
    <t>JUMLAH</t>
  </si>
  <si>
    <t>RM 54,000.00</t>
  </si>
  <si>
    <t xml:space="preserve">135 Unit Dekstop 
5 Unit Komputer High Specs
17 Unit Komputer Riba
1 Unit Workstation Mudah Alih  </t>
  </si>
  <si>
    <t>183 UNIT NOTEBOOK 
2 UNIT WORKSTATION</t>
  </si>
  <si>
    <t>RM 213,036.00</t>
  </si>
  <si>
    <t>1 Jul 23 - 31 Dis 23</t>
  </si>
  <si>
    <t>0295/23</t>
  </si>
  <si>
    <t>1 Jan 24- 31 Dis 26</t>
  </si>
  <si>
    <t>45 Unit Notebook Gred 52-54, 
266 Unit Notebook Gred 19-48, 
30 unit Desktop,
 2 unit Mobile Workstation 
3 unit Workstation</t>
  </si>
  <si>
    <t>RM 1,270,000.00</t>
  </si>
  <si>
    <t>Keratan Minit</t>
  </si>
  <si>
    <t xml:space="preserve">LULUS 
15 MAC 2023
</t>
  </si>
  <si>
    <t>0312/23</t>
  </si>
  <si>
    <t>Renew 1 Jan</t>
  </si>
  <si>
    <t>Renew 23 Dis</t>
  </si>
  <si>
    <t>17 Ogos</t>
  </si>
  <si>
    <t>31 Julai</t>
  </si>
  <si>
    <t>Disember</t>
  </si>
  <si>
    <t>Jun</t>
  </si>
  <si>
    <t>3 years : Jun 2021-May 2024) 2x setahun</t>
  </si>
  <si>
    <t>PERANCANGAN PERMOHONAN BAJET DTU 2024</t>
  </si>
  <si>
    <t>Micro Venture (M) Sdn Bhd</t>
  </si>
  <si>
    <t xml:space="preserve">Perkhidmatan Membekal, Menghantar, Memasang dan Mnetauliahkan UPS </t>
  </si>
  <si>
    <t>Crealogy Sdn. Bhd</t>
  </si>
  <si>
    <t>1 Okt 21- 30 Sept 24</t>
  </si>
  <si>
    <t>20 Jun 22- 19 Jun 25</t>
  </si>
  <si>
    <t xml:space="preserve">Perkhidmatan Penyelenggaraan Peralatan dan Perkhidmatan Rangkaian Core Switch dan Access Switch </t>
  </si>
  <si>
    <t>34 Printer (HQ &amp; WILAYAH)</t>
  </si>
  <si>
    <t>NO</t>
  </si>
  <si>
    <t>LOKASI</t>
  </si>
  <si>
    <t>PENGANGKUTAN</t>
  </si>
  <si>
    <t>PENGINAPAN</t>
  </si>
  <si>
    <t>Pejabat Wilayah Selatan</t>
  </si>
  <si>
    <t>Pejabat Wilayah Sabah</t>
  </si>
  <si>
    <t>RM2,600 x 2 pegawai</t>
  </si>
  <si>
    <t>RM700 x 1 pegawai</t>
  </si>
  <si>
    <t>RM400 x 2 pegawai</t>
  </si>
  <si>
    <t>Pejabat Wilayah Pantai Timur (ECR,ECRT,ECRK)</t>
  </si>
  <si>
    <t>RM1100 x 1 pegawai</t>
  </si>
  <si>
    <t>RM1200 x 2 pegawai</t>
  </si>
  <si>
    <t>Pejabat Wilayah Utara</t>
  </si>
  <si>
    <t xml:space="preserve">Pejabat Wilayah Sarawak </t>
  </si>
  <si>
    <t>Nota:</t>
  </si>
  <si>
    <r>
      <t>a)</t>
    </r>
    <r>
      <rPr>
        <sz val="7"/>
        <color theme="1"/>
        <rFont val="Times New Roman"/>
        <family val="1"/>
      </rPr>
      <t xml:space="preserve">       </t>
    </r>
    <r>
      <rPr>
        <sz val="11"/>
        <color theme="1"/>
        <rFont val="Calibri"/>
        <family val="2"/>
        <scheme val="minor"/>
      </rPr>
      <t>Pengangkutan</t>
    </r>
  </si>
  <si>
    <r>
      <t>·</t>
    </r>
    <r>
      <rPr>
        <sz val="7"/>
        <color theme="1"/>
        <rFont val="Times New Roman"/>
        <family val="1"/>
      </rPr>
      <t xml:space="preserve">       </t>
    </r>
    <r>
      <rPr>
        <sz val="11"/>
        <color theme="1"/>
        <rFont val="Calibri"/>
        <family val="2"/>
        <scheme val="minor"/>
      </rPr>
      <t>No 1 ,2 &amp; 3 : tuntutan perjalanan (kereta)</t>
    </r>
  </si>
  <si>
    <r>
      <t>·</t>
    </r>
    <r>
      <rPr>
        <sz val="7"/>
        <color theme="1"/>
        <rFont val="Times New Roman"/>
        <family val="1"/>
      </rPr>
      <t xml:space="preserve">       </t>
    </r>
    <r>
      <rPr>
        <sz val="11"/>
        <color theme="1"/>
        <rFont val="Calibri"/>
        <family val="2"/>
        <scheme val="minor"/>
      </rPr>
      <t>No 4 &amp; 5 : kapal terbang (pergi-balik)</t>
    </r>
  </si>
  <si>
    <r>
      <t>·</t>
    </r>
    <r>
      <rPr>
        <sz val="7"/>
        <color theme="1"/>
        <rFont val="Times New Roman"/>
        <family val="1"/>
      </rPr>
      <t xml:space="preserve">       </t>
    </r>
    <r>
      <rPr>
        <sz val="11"/>
        <color theme="1"/>
        <rFont val="Calibri"/>
        <family val="2"/>
        <scheme val="minor"/>
      </rPr>
      <t>Penginapan adalah min. 2 malam</t>
    </r>
  </si>
  <si>
    <t>RM1,900 x 2 pegawai</t>
  </si>
  <si>
    <t>2X setahun</t>
  </si>
  <si>
    <t>JUMLAH LAWATAN</t>
  </si>
  <si>
    <t>MPC HQ</t>
  </si>
  <si>
    <t>Notebook</t>
  </si>
  <si>
    <t>Desktop</t>
  </si>
  <si>
    <t>Workstation</t>
  </si>
  <si>
    <t>SRO</t>
  </si>
  <si>
    <t>SKO</t>
  </si>
  <si>
    <t>NRO</t>
  </si>
  <si>
    <t>ECRK</t>
  </si>
  <si>
    <t>ECRT</t>
  </si>
  <si>
    <t>ECR</t>
  </si>
  <si>
    <t>SBO</t>
  </si>
  <si>
    <t>HQ</t>
  </si>
  <si>
    <t>COLOR</t>
  </si>
  <si>
    <t>BLACK &amp; WHITE</t>
  </si>
  <si>
    <t>WILAYAH</t>
  </si>
  <si>
    <t>TINGKAT 21</t>
  </si>
  <si>
    <t>TINGKAT 15</t>
  </si>
  <si>
    <t>TINGKAT 14</t>
  </si>
  <si>
    <t>TINGKAT 13</t>
  </si>
  <si>
    <t>TINGKAT 12</t>
  </si>
  <si>
    <t>TINGKAT 11</t>
  </si>
  <si>
    <t>TINGKAT 10</t>
  </si>
  <si>
    <t>TINGKAT 9</t>
  </si>
  <si>
    <t>TINGKAT 1</t>
  </si>
  <si>
    <t>GRAND TOTAL</t>
  </si>
  <si>
    <t>Lokasi</t>
  </si>
  <si>
    <t>Alamat</t>
  </si>
  <si>
    <t>Notebook 52-54 (Unit)</t>
  </si>
  <si>
    <t>Notebook 19-48 (Unit)</t>
  </si>
  <si>
    <t xml:space="preserve">Desktop </t>
  </si>
  <si>
    <t>Mobile Workstation (Unit)</t>
  </si>
  <si>
    <t>Workstation (Unit)</t>
  </si>
  <si>
    <t>Lorong Produktiviti, Jalan Sultan 46200 Petaling Jaya, Selangor</t>
  </si>
  <si>
    <t>Pejabat MPC Utara</t>
  </si>
  <si>
    <t>Beg Berkunci 206, Jalan Tun Hamdan Sheikh Tahir, 13200 Kepala Batas Seberang Perai Utara, Pulau Pinang</t>
  </si>
  <si>
    <t>-</t>
  </si>
  <si>
    <t>Pejabat MPC Selatan</t>
  </si>
  <si>
    <t>No. 8 Jalan Padi Mahsuri Bandar Baru UDA 81200 Johor Bahru, Johor</t>
  </si>
  <si>
    <t>Pejabat MPC Sabah</t>
  </si>
  <si>
    <t>Level 2, MAA Tower</t>
  </si>
  <si>
    <t>Pejabat MPC Sarawak</t>
  </si>
  <si>
    <t>Lot 894, Lorong Demak Laut 3A Taman Perindustrian Demak Laut 93050 Kuching, Sarawak</t>
  </si>
  <si>
    <t>Pejabat MPC Kelantan</t>
  </si>
  <si>
    <t>Pejabat Negeri Kelantan Tingkat 3, Wisma PERKESO Jalan Kota Darulnaim 15538 Kota Bharu, Kelantan</t>
  </si>
  <si>
    <t>Pejabat MPC Terengganu</t>
  </si>
  <si>
    <t>Lot No. 1F 22 Kompleks Usahawan Terengganu Kubang Jela, Manir 21200 Kuala Terengganu Terengganu</t>
  </si>
  <si>
    <t>Pejabat MPC Pahang</t>
  </si>
  <si>
    <t>Tingkat 14, Menara Zenith, Jalan Putra Square 6, 25200 Kuantan, Pahang</t>
  </si>
  <si>
    <t>Jumlah</t>
  </si>
  <si>
    <t>346 Unit</t>
  </si>
  <si>
    <t>Total keseluruhan</t>
  </si>
  <si>
    <t>POOL</t>
  </si>
  <si>
    <t>Bilik</t>
  </si>
  <si>
    <t>Warga</t>
  </si>
  <si>
    <t>Pool hq</t>
  </si>
  <si>
    <t>Pool Wilayah</t>
  </si>
  <si>
    <t>Pool Bilik</t>
  </si>
  <si>
    <t>Bilik Majlis-1
Bilik Fellow-1
Chairman-1
CCTV-1
Kaunter-2
Wevo-1
Bilik VC-2
Studio-2
Bilik Server-2</t>
  </si>
  <si>
    <t>Server AD</t>
  </si>
  <si>
    <t>Peralatan</t>
  </si>
  <si>
    <t>Switch</t>
  </si>
  <si>
    <t>Harga</t>
  </si>
  <si>
    <t>Pembahagian Komputer</t>
  </si>
  <si>
    <t>MPCHQ</t>
  </si>
  <si>
    <t>Wilayah Johor</t>
  </si>
  <si>
    <t>Wilayah Kelantan</t>
  </si>
  <si>
    <t>Wilayah Terengganu</t>
  </si>
  <si>
    <t>Wilayah Pahang</t>
  </si>
  <si>
    <t>RM 6,500.00</t>
  </si>
  <si>
    <t>SFP SWITCH</t>
  </si>
  <si>
    <t>Harga(seunit)</t>
  </si>
  <si>
    <t>Jumlah(RM)</t>
  </si>
  <si>
    <t>RM 50,000.00</t>
  </si>
  <si>
    <t>RM 26,000.00</t>
  </si>
  <si>
    <t>RM 154,000.00</t>
  </si>
  <si>
    <t>Mobile Workstastion</t>
  </si>
  <si>
    <t>Unit</t>
  </si>
  <si>
    <t>Harga Seunit</t>
  </si>
  <si>
    <t>JUMLAH(RM)</t>
  </si>
  <si>
    <t>Harga Sebulan</t>
  </si>
  <si>
    <t>Harga Setahun</t>
  </si>
  <si>
    <t>mac 2024</t>
  </si>
  <si>
    <t>45 Unit Notebook Gred 52-54, 256 Unit Notebook Gred 19-48, 30 unit Desktop, 1 unit Mobile Workstation dan 2 unit Workstation</t>
  </si>
  <si>
    <t>laptop</t>
  </si>
  <si>
    <t>workstation</t>
  </si>
  <si>
    <t>Mobile Workstation</t>
  </si>
  <si>
    <t>PERANCANGAN BAJET 2024</t>
  </si>
  <si>
    <t>toner bilik KP
Hard disk server</t>
  </si>
  <si>
    <t>*48000</t>
  </si>
  <si>
    <t>*38000</t>
  </si>
  <si>
    <t>2x Setahun( 1x =2085)</t>
  </si>
  <si>
    <t>31 Ogos
Bajet ambil pada QB(6500)</t>
  </si>
  <si>
    <t>Adobe CC (10 pengguna) + Adobe Acrobat (8 pengguna)</t>
  </si>
  <si>
    <t>Ambil pada QB 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</si>
</sst>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MYR]\ #,##0.00"/>
  </numFmts>
  <fonts count="36" x14ac:knownFonts="1">
    <font>
      <sz val="11"/>
      <color theme="1"/>
      <name val="Calibri"/>
      <family val="2"/>
      <scheme val="minor"/>
    </font>
    <font>
      <sz val="11"/>
      <color rgb="FF000000"/>
      <name val="Calibri"/>
      <family val="2"/>
      <scheme val="minor"/>
    </font>
    <font>
      <b/>
      <sz val="12"/>
      <color rgb="FF000000"/>
      <name val="Arial"/>
      <family val="2"/>
    </font>
    <font>
      <sz val="12"/>
      <color rgb="FF000000"/>
      <name val="Arial"/>
      <family val="2"/>
    </font>
    <font>
      <b/>
      <sz val="12"/>
      <name val="Arial"/>
      <family val="2"/>
    </font>
    <font>
      <sz val="9"/>
      <color rgb="FF000000"/>
      <name val="Arial"/>
      <family val="2"/>
    </font>
    <font>
      <b/>
      <sz val="8"/>
      <name val="Arial"/>
      <family val="2"/>
    </font>
    <font>
      <sz val="10"/>
      <color rgb="FF000000"/>
      <name val="Times New Roman"/>
      <family val="1"/>
    </font>
    <font>
      <b/>
      <sz val="6"/>
      <name val="Arial"/>
      <family val="2"/>
    </font>
    <font>
      <b/>
      <sz val="7"/>
      <color rgb="FF0000CC"/>
      <name val="Arial"/>
      <family val="2"/>
    </font>
    <font>
      <sz val="7"/>
      <color rgb="FF0000CC"/>
      <name val="Arial"/>
      <family val="2"/>
    </font>
    <font>
      <sz val="6"/>
      <color rgb="FF000000"/>
      <name val="Arial"/>
      <family val="2"/>
    </font>
    <font>
      <sz val="6"/>
      <name val="Arial"/>
      <family val="2"/>
    </font>
    <font>
      <i/>
      <sz val="6"/>
      <color rgb="FF0000CC"/>
      <name val="Arial"/>
      <family val="2"/>
    </font>
    <font>
      <sz val="6"/>
      <color rgb="FFFF0000"/>
      <name val="Arial"/>
      <family val="2"/>
    </font>
    <font>
      <b/>
      <sz val="6"/>
      <color rgb="FF000000"/>
      <name val="Arial"/>
      <family val="2"/>
    </font>
    <font>
      <i/>
      <sz val="6"/>
      <name val="Arial"/>
      <family val="2"/>
    </font>
    <font>
      <sz val="6"/>
      <color rgb="FF0000CC"/>
      <name val="Arial"/>
      <family val="2"/>
    </font>
    <font>
      <sz val="8"/>
      <color rgb="FF000000"/>
      <name val="Arial"/>
      <family val="2"/>
    </font>
    <font>
      <sz val="7"/>
      <name val="Arial"/>
      <family val="2"/>
    </font>
    <font>
      <sz val="8"/>
      <name val="Calibri"/>
      <family val="2"/>
      <scheme val="minor"/>
    </font>
    <font>
      <sz val="9"/>
      <color theme="1"/>
      <name val="Calibri"/>
      <family val="2"/>
      <scheme val="minor"/>
    </font>
    <font>
      <sz val="6"/>
      <color theme="1"/>
      <name val="Arial"/>
      <family val="2"/>
    </font>
    <font>
      <b/>
      <sz val="11"/>
      <color rgb="FF000000"/>
      <name val="Calibri Light"/>
      <family val="2"/>
      <scheme val="major"/>
    </font>
    <font>
      <b/>
      <sz val="11"/>
      <color theme="1"/>
      <name val="Calibri"/>
      <family val="2"/>
      <scheme val="minor"/>
    </font>
    <font>
      <b/>
      <sz val="20"/>
      <color theme="1"/>
      <name val="Calibri"/>
      <family val="2"/>
      <scheme val="minor"/>
    </font>
    <font>
      <u/>
      <sz val="11"/>
      <color theme="10"/>
      <name val="Calibri"/>
      <family val="2"/>
      <scheme val="minor"/>
    </font>
    <font>
      <sz val="11"/>
      <color theme="1"/>
      <name val="Calibri"/>
      <family val="2"/>
      <scheme val="minor"/>
    </font>
    <font>
      <b/>
      <sz val="11"/>
      <color rgb="FF000000"/>
      <name val="Calibri"/>
      <family val="2"/>
      <scheme val="minor"/>
    </font>
    <font>
      <b/>
      <sz val="12"/>
      <color rgb="FF000000"/>
      <name val="Calibri"/>
      <family val="2"/>
      <scheme val="minor"/>
    </font>
    <font>
      <sz val="7"/>
      <color theme="1"/>
      <name val="Times New Roman"/>
      <family val="1"/>
    </font>
    <font>
      <sz val="11"/>
      <color theme="1"/>
      <name val="Symbol"/>
      <family val="1"/>
      <charset val="2"/>
    </font>
    <font>
      <b/>
      <sz val="14"/>
      <color theme="1"/>
      <name val="Calibri"/>
      <family val="2"/>
      <scheme val="minor"/>
    </font>
    <font>
      <b/>
      <sz val="12"/>
      <color theme="1"/>
      <name val="Calibri"/>
      <family val="2"/>
      <scheme val="minor"/>
    </font>
    <font>
      <sz val="11"/>
      <color rgb="FFFF0000"/>
      <name val="Calibri"/>
      <family val="2"/>
      <scheme val="minor"/>
    </font>
    <font>
      <sz val="7"/>
      <color theme="1"/>
      <name val="Calibri"/>
      <family val="2"/>
      <scheme val="minor"/>
    </font>
  </fonts>
  <fills count="30">
    <fill>
      <patternFill patternType="none"/>
    </fill>
    <fill>
      <patternFill patternType="gray125"/>
    </fill>
    <fill>
      <patternFill patternType="solid">
        <fgColor rgb="FFFCE4D6"/>
        <bgColor rgb="FF000000"/>
      </patternFill>
    </fill>
    <fill>
      <patternFill patternType="solid">
        <fgColor rgb="FFFFFFFF"/>
        <bgColor rgb="FF000000"/>
      </patternFill>
    </fill>
    <fill>
      <patternFill patternType="solid">
        <fgColor rgb="FFE7E6E6"/>
        <bgColor rgb="FF000000"/>
      </patternFill>
    </fill>
    <fill>
      <patternFill patternType="solid">
        <fgColor rgb="FFE2EFDA"/>
        <bgColor rgb="FF000000"/>
      </patternFill>
    </fill>
    <fill>
      <patternFill patternType="solid">
        <fgColor rgb="FFF8CBAD"/>
        <bgColor rgb="FF000000"/>
      </patternFill>
    </fill>
    <fill>
      <patternFill patternType="solid">
        <fgColor rgb="FFEDEDED"/>
        <bgColor rgb="FF000000"/>
      </patternFill>
    </fill>
    <fill>
      <patternFill patternType="solid">
        <fgColor rgb="FFC6E0B4"/>
        <bgColor rgb="FF000000"/>
      </patternFill>
    </fill>
    <fill>
      <patternFill patternType="solid">
        <fgColor rgb="FFFFFF00"/>
        <bgColor rgb="FF000000"/>
      </patternFill>
    </fill>
    <fill>
      <patternFill patternType="solid">
        <fgColor rgb="FFF4B084"/>
        <bgColor rgb="FF000000"/>
      </patternFill>
    </fill>
    <fill>
      <patternFill patternType="solid">
        <fgColor rgb="FFD9E1F1"/>
        <bgColor rgb="FF000000"/>
      </patternFill>
    </fill>
    <fill>
      <patternFill patternType="solid">
        <fgColor rgb="FF7F7F7F"/>
        <bgColor rgb="FF000000"/>
      </patternFill>
    </fill>
    <fill>
      <patternFill patternType="solid">
        <fgColor rgb="FFD9E1F2"/>
        <bgColor rgb="FF000000"/>
      </patternFill>
    </fill>
    <fill>
      <patternFill patternType="solid">
        <fgColor rgb="FFD9D9D9"/>
        <bgColor rgb="FF000000"/>
      </patternFill>
    </fill>
    <fill>
      <patternFill patternType="solid">
        <fgColor rgb="FF757171"/>
        <bgColor rgb="FF000000"/>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rgb="FFB4C6E7"/>
        <bgColor indexed="64"/>
      </patternFill>
    </fill>
    <fill>
      <patternFill patternType="solid">
        <fgColor rgb="FFD9E2F3"/>
        <bgColor indexed="64"/>
      </patternFill>
    </fill>
    <fill>
      <patternFill patternType="solid">
        <fgColor theme="4"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FF99FF"/>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bottom style="double">
        <color indexed="64"/>
      </bottom>
      <diagonal/>
    </border>
  </borders>
  <cellStyleXfs count="3">
    <xf numFmtId="0" fontId="0" fillId="0" borderId="0"/>
    <xf numFmtId="0" fontId="26" fillId="0" borderId="0" applyNumberFormat="0" applyFill="0" applyBorder="0" applyAlignment="0" applyProtection="0"/>
    <xf numFmtId="164" fontId="27" fillId="0" borderId="0" applyFont="0" applyFill="0" applyBorder="0" applyAlignment="0" applyProtection="0"/>
  </cellStyleXfs>
  <cellXfs count="329">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horizontal="left" vertical="center"/>
    </xf>
    <xf numFmtId="0" fontId="3" fillId="0" borderId="1" xfId="0" applyFont="1" applyBorder="1" applyAlignment="1">
      <alignment vertical="center" wrapText="1"/>
    </xf>
    <xf numFmtId="0" fontId="2" fillId="2" borderId="1" xfId="0" applyFont="1" applyFill="1" applyBorder="1" applyAlignment="1">
      <alignment horizontal="left" vertical="center" wrapText="1"/>
    </xf>
    <xf numFmtId="4" fontId="3" fillId="0" borderId="1" xfId="0" applyNumberFormat="1" applyFont="1" applyBorder="1" applyAlignment="1">
      <alignment vertical="center"/>
    </xf>
    <xf numFmtId="0" fontId="3" fillId="3" borderId="1" xfId="0" applyFont="1" applyFill="1" applyBorder="1" applyAlignment="1">
      <alignment vertical="center"/>
    </xf>
    <xf numFmtId="4" fontId="3" fillId="3" borderId="1" xfId="0" applyNumberFormat="1" applyFont="1" applyFill="1" applyBorder="1" applyAlignment="1">
      <alignment vertical="center"/>
    </xf>
    <xf numFmtId="4" fontId="2" fillId="4" borderId="1" xfId="0" applyNumberFormat="1" applyFont="1" applyFill="1" applyBorder="1"/>
    <xf numFmtId="0" fontId="2" fillId="5" borderId="1" xfId="0" applyFont="1" applyFill="1" applyBorder="1" applyAlignment="1">
      <alignment horizontal="left" vertical="center" wrapText="1"/>
    </xf>
    <xf numFmtId="0" fontId="3" fillId="3" borderId="1" xfId="0" applyFont="1" applyFill="1" applyBorder="1"/>
    <xf numFmtId="4" fontId="3" fillId="4" borderId="1" xfId="0" applyNumberFormat="1" applyFont="1" applyFill="1" applyBorder="1"/>
    <xf numFmtId="0" fontId="2" fillId="6" borderId="1" xfId="0" applyFont="1" applyFill="1" applyBorder="1" applyAlignment="1">
      <alignment horizontal="left" vertical="center" wrapText="1"/>
    </xf>
    <xf numFmtId="0" fontId="3" fillId="0" borderId="1" xfId="0" applyFont="1" applyBorder="1"/>
    <xf numFmtId="0" fontId="2" fillId="3"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4" fontId="2" fillId="7" borderId="1" xfId="0" applyNumberFormat="1" applyFont="1" applyFill="1" applyBorder="1"/>
    <xf numFmtId="4" fontId="2" fillId="7" borderId="1" xfId="0" applyNumberFormat="1" applyFont="1" applyFill="1" applyBorder="1" applyAlignment="1">
      <alignment horizontal="center"/>
    </xf>
    <xf numFmtId="0" fontId="2" fillId="6" borderId="2" xfId="0" applyFont="1" applyFill="1" applyBorder="1" applyAlignment="1">
      <alignment horizontal="left" vertical="center" wrapText="1"/>
    </xf>
    <xf numFmtId="0" fontId="2" fillId="3" borderId="2" xfId="0" applyFont="1" applyFill="1" applyBorder="1" applyAlignment="1">
      <alignment horizontal="left" vertical="center"/>
    </xf>
    <xf numFmtId="4" fontId="3" fillId="0" borderId="1" xfId="0" applyNumberFormat="1" applyFont="1" applyBorder="1"/>
    <xf numFmtId="0" fontId="3" fillId="0" borderId="1" xfId="0" applyFont="1" applyBorder="1" applyAlignment="1">
      <alignment vertical="center"/>
    </xf>
    <xf numFmtId="0" fontId="2" fillId="6" borderId="1" xfId="0" applyFont="1" applyFill="1" applyBorder="1" applyAlignment="1">
      <alignment horizontal="left" vertical="center"/>
    </xf>
    <xf numFmtId="0" fontId="2" fillId="3" borderId="1" xfId="0" applyFont="1" applyFill="1" applyBorder="1" applyAlignment="1">
      <alignment horizontal="left" vertical="center"/>
    </xf>
    <xf numFmtId="0" fontId="2" fillId="8" borderId="1" xfId="0" applyFont="1" applyFill="1" applyBorder="1" applyAlignment="1">
      <alignment horizontal="left" vertical="center" wrapText="1"/>
    </xf>
    <xf numFmtId="0" fontId="2" fillId="8" borderId="1" xfId="0" applyFont="1" applyFill="1" applyBorder="1" applyAlignment="1">
      <alignment horizontal="left" vertical="center"/>
    </xf>
    <xf numFmtId="4" fontId="3" fillId="0" borderId="1" xfId="0" applyNumberFormat="1" applyFont="1" applyBorder="1" applyAlignment="1">
      <alignment horizontal="right" vertical="center"/>
    </xf>
    <xf numFmtId="4" fontId="3" fillId="4" borderId="1" xfId="0" applyNumberFormat="1" applyFont="1" applyFill="1" applyBorder="1" applyAlignment="1">
      <alignment vertical="center"/>
    </xf>
    <xf numFmtId="0" fontId="2" fillId="9" borderId="1" xfId="0" applyFont="1" applyFill="1" applyBorder="1" applyAlignment="1">
      <alignment horizontal="left" vertical="center"/>
    </xf>
    <xf numFmtId="4" fontId="3" fillId="9" borderId="1" xfId="0" applyNumberFormat="1" applyFont="1" applyFill="1" applyBorder="1" applyAlignment="1">
      <alignment vertical="center"/>
    </xf>
    <xf numFmtId="0" fontId="2" fillId="0" borderId="1" xfId="0" applyFont="1" applyBorder="1" applyAlignment="1">
      <alignment horizontal="left" vertical="center"/>
    </xf>
    <xf numFmtId="4" fontId="2" fillId="0" borderId="1" xfId="0" applyNumberFormat="1" applyFont="1" applyBorder="1" applyAlignment="1">
      <alignment horizontal="center" vertical="center"/>
    </xf>
    <xf numFmtId="0" fontId="3" fillId="0" borderId="0" xfId="0" applyFont="1" applyAlignment="1">
      <alignment horizontal="left"/>
    </xf>
    <xf numFmtId="0" fontId="5" fillId="0" borderId="0" xfId="0" applyFont="1"/>
    <xf numFmtId="0" fontId="6" fillId="0" borderId="0" xfId="0" applyFont="1" applyAlignment="1">
      <alignment horizontal="left" wrapText="1"/>
    </xf>
    <xf numFmtId="0" fontId="7" fillId="0" borderId="0" xfId="0" applyFont="1" applyAlignment="1">
      <alignment horizontal="left" vertical="top"/>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8" fillId="11" borderId="3" xfId="0" applyFont="1" applyFill="1" applyBorder="1" applyAlignment="1">
      <alignment horizontal="left" vertical="top" wrapText="1"/>
    </xf>
    <xf numFmtId="0" fontId="10" fillId="11" borderId="3" xfId="0" applyFont="1" applyFill="1" applyBorder="1" applyAlignment="1">
      <alignment horizontal="left" vertical="center" wrapText="1"/>
    </xf>
    <xf numFmtId="0" fontId="11" fillId="0" borderId="3" xfId="0" applyFont="1" applyBorder="1" applyAlignment="1">
      <alignment horizontal="left" vertical="top"/>
    </xf>
    <xf numFmtId="0" fontId="12" fillId="0" borderId="3" xfId="0" applyFont="1" applyBorder="1" applyAlignment="1">
      <alignment horizontal="left" vertical="top" wrapText="1"/>
    </xf>
    <xf numFmtId="4" fontId="10" fillId="0" borderId="3" xfId="0" applyNumberFormat="1" applyFont="1" applyBorder="1" applyAlignment="1">
      <alignment horizontal="right" vertical="top"/>
    </xf>
    <xf numFmtId="0" fontId="10" fillId="0" borderId="3" xfId="0" applyFont="1" applyBorder="1" applyAlignment="1">
      <alignment horizontal="right" vertical="top"/>
    </xf>
    <xf numFmtId="0" fontId="11" fillId="12" borderId="3" xfId="0" applyFont="1" applyFill="1" applyBorder="1" applyAlignment="1">
      <alignment horizontal="left" wrapText="1"/>
    </xf>
    <xf numFmtId="0" fontId="8" fillId="12" borderId="3" xfId="0" applyFont="1" applyFill="1" applyBorder="1" applyAlignment="1">
      <alignment horizontal="right" vertical="top" wrapText="1"/>
    </xf>
    <xf numFmtId="4" fontId="9" fillId="12" borderId="3" xfId="0" applyNumberFormat="1" applyFont="1" applyFill="1" applyBorder="1" applyAlignment="1">
      <alignment horizontal="right" vertical="top"/>
    </xf>
    <xf numFmtId="0" fontId="9" fillId="12" borderId="3" xfId="0" applyFont="1" applyFill="1" applyBorder="1" applyAlignment="1">
      <alignment horizontal="right" vertical="top"/>
    </xf>
    <xf numFmtId="0" fontId="10" fillId="0" borderId="3" xfId="0" applyFont="1" applyBorder="1" applyAlignment="1">
      <alignment horizontal="left" wrapText="1"/>
    </xf>
    <xf numFmtId="0" fontId="11" fillId="12" borderId="4" xfId="0" applyFont="1" applyFill="1" applyBorder="1" applyAlignment="1">
      <alignment horizontal="left" wrapText="1"/>
    </xf>
    <xf numFmtId="0" fontId="8" fillId="12" borderId="4" xfId="0" applyFont="1" applyFill="1" applyBorder="1" applyAlignment="1">
      <alignment horizontal="right" vertical="top" wrapText="1"/>
    </xf>
    <xf numFmtId="4" fontId="9" fillId="12" borderId="4" xfId="0" applyNumberFormat="1" applyFont="1" applyFill="1" applyBorder="1" applyAlignment="1">
      <alignment horizontal="right" vertical="top"/>
    </xf>
    <xf numFmtId="0" fontId="9" fillId="12" borderId="4" xfId="0" applyFont="1" applyFill="1" applyBorder="1" applyAlignment="1">
      <alignment horizontal="right" vertical="top"/>
    </xf>
    <xf numFmtId="0" fontId="8" fillId="11" borderId="1" xfId="0" applyFont="1" applyFill="1" applyBorder="1" applyAlignment="1">
      <alignment vertical="top" wrapText="1"/>
    </xf>
    <xf numFmtId="0" fontId="8" fillId="11" borderId="0" xfId="0" applyFont="1" applyFill="1" applyAlignment="1">
      <alignment horizontal="left" vertical="top" wrapText="1"/>
    </xf>
    <xf numFmtId="0" fontId="8" fillId="11" borderId="7" xfId="0" applyFont="1" applyFill="1" applyBorder="1" applyAlignment="1">
      <alignment horizontal="left" vertical="top" wrapText="1"/>
    </xf>
    <xf numFmtId="0" fontId="7" fillId="13" borderId="1" xfId="0" applyFont="1" applyFill="1" applyBorder="1" applyAlignment="1">
      <alignment horizontal="left" vertical="top"/>
    </xf>
    <xf numFmtId="0" fontId="11" fillId="0" borderId="5" xfId="0" applyFont="1" applyBorder="1" applyAlignment="1">
      <alignment horizontal="left" vertical="top"/>
    </xf>
    <xf numFmtId="0" fontId="12" fillId="0" borderId="5" xfId="0" applyFont="1" applyBorder="1" applyAlignment="1">
      <alignment horizontal="left" vertical="top" wrapText="1"/>
    </xf>
    <xf numFmtId="4" fontId="10" fillId="0" borderId="5" xfId="0" applyNumberFormat="1" applyFont="1" applyBorder="1" applyAlignment="1">
      <alignment horizontal="right" vertical="top"/>
    </xf>
    <xf numFmtId="0" fontId="13" fillId="0" borderId="5" xfId="0" applyFont="1" applyBorder="1" applyAlignment="1">
      <alignment horizontal="right" vertical="top"/>
    </xf>
    <xf numFmtId="0" fontId="13" fillId="0" borderId="3" xfId="0" applyFont="1" applyBorder="1" applyAlignment="1">
      <alignment horizontal="right" vertical="top"/>
    </xf>
    <xf numFmtId="0" fontId="14" fillId="0" borderId="3" xfId="0" applyFont="1" applyBorder="1" applyAlignment="1">
      <alignment horizontal="left" vertical="top"/>
    </xf>
    <xf numFmtId="0" fontId="10" fillId="11" borderId="3" xfId="0" applyFont="1" applyFill="1" applyBorder="1" applyAlignment="1">
      <alignment horizontal="left" wrapText="1"/>
    </xf>
    <xf numFmtId="4" fontId="15" fillId="12" borderId="4" xfId="0" applyNumberFormat="1" applyFont="1" applyFill="1" applyBorder="1" applyAlignment="1">
      <alignment horizontal="right" vertical="top"/>
    </xf>
    <xf numFmtId="0" fontId="8" fillId="11" borderId="8" xfId="0" applyFont="1" applyFill="1" applyBorder="1" applyAlignment="1">
      <alignment horizontal="left" vertical="top" wrapText="1"/>
    </xf>
    <xf numFmtId="0" fontId="8" fillId="11" borderId="1" xfId="0" applyFont="1" applyFill="1" applyBorder="1" applyAlignment="1">
      <alignment horizontal="left" vertical="top" wrapText="1"/>
    </xf>
    <xf numFmtId="0" fontId="10" fillId="13" borderId="1" xfId="0" applyFont="1" applyFill="1" applyBorder="1" applyAlignment="1">
      <alignment horizontal="left" vertical="center" wrapText="1"/>
    </xf>
    <xf numFmtId="0" fontId="10" fillId="13" borderId="1" xfId="0" applyFont="1" applyFill="1" applyBorder="1" applyAlignment="1">
      <alignment horizontal="left" wrapText="1"/>
    </xf>
    <xf numFmtId="0" fontId="16" fillId="0" borderId="3" xfId="0" applyFont="1" applyBorder="1" applyAlignment="1">
      <alignment horizontal="left" vertical="top" wrapText="1"/>
    </xf>
    <xf numFmtId="4" fontId="9" fillId="14" borderId="4" xfId="0" applyNumberFormat="1" applyFont="1" applyFill="1" applyBorder="1" applyAlignment="1">
      <alignment horizontal="right" vertical="top"/>
    </xf>
    <xf numFmtId="0" fontId="9" fillId="14" borderId="4" xfId="0" applyFont="1" applyFill="1" applyBorder="1" applyAlignment="1">
      <alignment horizontal="right" vertical="top"/>
    </xf>
    <xf numFmtId="0" fontId="8" fillId="11" borderId="9" xfId="0" applyFont="1" applyFill="1" applyBorder="1" applyAlignment="1">
      <alignment horizontal="left" vertical="top" wrapText="1"/>
    </xf>
    <xf numFmtId="0" fontId="12" fillId="0" borderId="1" xfId="0" applyFont="1" applyBorder="1" applyAlignment="1">
      <alignment vertical="top" wrapText="1"/>
    </xf>
    <xf numFmtId="4" fontId="10" fillId="0" borderId="1" xfId="0" applyNumberFormat="1" applyFont="1" applyBorder="1" applyAlignment="1">
      <alignment vertical="top" wrapText="1"/>
    </xf>
    <xf numFmtId="0" fontId="10" fillId="0" borderId="1" xfId="0" applyFont="1" applyBorder="1" applyAlignment="1">
      <alignment vertical="top" wrapText="1"/>
    </xf>
    <xf numFmtId="4" fontId="9" fillId="14" borderId="11" xfId="0" applyNumberFormat="1" applyFont="1" applyFill="1" applyBorder="1" applyAlignment="1">
      <alignment horizontal="right" vertical="top"/>
    </xf>
    <xf numFmtId="0" fontId="9" fillId="14" borderId="5" xfId="0" applyFont="1" applyFill="1" applyBorder="1" applyAlignment="1">
      <alignment horizontal="right" vertical="top"/>
    </xf>
    <xf numFmtId="4" fontId="8" fillId="12" borderId="1" xfId="0" applyNumberFormat="1" applyFont="1" applyFill="1" applyBorder="1" applyAlignment="1">
      <alignment vertical="top" wrapText="1"/>
    </xf>
    <xf numFmtId="0" fontId="9" fillId="15" borderId="0" xfId="0" applyFont="1" applyFill="1" applyAlignment="1">
      <alignment horizontal="right" vertical="top"/>
    </xf>
    <xf numFmtId="0" fontId="8" fillId="11" borderId="12" xfId="0" applyFont="1" applyFill="1" applyBorder="1" applyAlignment="1">
      <alignment horizontal="left" vertical="top" wrapText="1"/>
    </xf>
    <xf numFmtId="4" fontId="9" fillId="14" borderId="3" xfId="0" applyNumberFormat="1" applyFont="1" applyFill="1" applyBorder="1" applyAlignment="1">
      <alignment horizontal="right" vertical="top"/>
    </xf>
    <xf numFmtId="0" fontId="9" fillId="14" borderId="3" xfId="0" applyFont="1" applyFill="1" applyBorder="1" applyAlignment="1">
      <alignment horizontal="right" vertical="top"/>
    </xf>
    <xf numFmtId="0" fontId="12" fillId="0" borderId="16" xfId="0" applyFont="1" applyBorder="1" applyAlignment="1">
      <alignment vertical="top" wrapText="1"/>
    </xf>
    <xf numFmtId="4" fontId="10" fillId="0" borderId="17" xfId="0" applyNumberFormat="1" applyFont="1" applyBorder="1" applyAlignment="1">
      <alignment vertical="top" wrapText="1"/>
    </xf>
    <xf numFmtId="0" fontId="10" fillId="0" borderId="17" xfId="0" applyFont="1" applyBorder="1" applyAlignment="1">
      <alignment vertical="top" wrapText="1"/>
    </xf>
    <xf numFmtId="0" fontId="12" fillId="0" borderId="8" xfId="0" applyFont="1" applyBorder="1" applyAlignment="1">
      <alignment vertical="top" wrapText="1"/>
    </xf>
    <xf numFmtId="0" fontId="11" fillId="0" borderId="8" xfId="0" applyFont="1" applyBorder="1" applyAlignment="1">
      <alignment vertical="top" wrapText="1"/>
    </xf>
    <xf numFmtId="0" fontId="12" fillId="0" borderId="12" xfId="0" applyFont="1" applyBorder="1" applyAlignment="1">
      <alignment horizontal="left" vertical="top" wrapText="1"/>
    </xf>
    <xf numFmtId="0" fontId="12" fillId="9" borderId="8" xfId="0" applyFont="1" applyFill="1" applyBorder="1" applyAlignment="1">
      <alignment vertical="top" wrapText="1"/>
    </xf>
    <xf numFmtId="0" fontId="13" fillId="0" borderId="1" xfId="0" applyFont="1" applyBorder="1" applyAlignment="1">
      <alignment vertical="top" wrapText="1"/>
    </xf>
    <xf numFmtId="0" fontId="10" fillId="0" borderId="1" xfId="0" applyFont="1" applyBorder="1" applyAlignment="1">
      <alignment horizontal="left" vertical="top"/>
    </xf>
    <xf numFmtId="0" fontId="11" fillId="0" borderId="1" xfId="0" applyFont="1" applyBorder="1" applyAlignment="1">
      <alignment horizontal="left" vertical="top"/>
    </xf>
    <xf numFmtId="4" fontId="17" fillId="0" borderId="1" xfId="0" applyNumberFormat="1" applyFont="1" applyBorder="1" applyAlignment="1">
      <alignment horizontal="left" vertical="top"/>
    </xf>
    <xf numFmtId="4" fontId="9" fillId="14" borderId="5" xfId="0" applyNumberFormat="1" applyFont="1" applyFill="1" applyBorder="1" applyAlignment="1">
      <alignment horizontal="right" vertical="top"/>
    </xf>
    <xf numFmtId="0" fontId="7" fillId="13" borderId="0" xfId="0" applyFont="1" applyFill="1" applyAlignment="1">
      <alignment horizontal="left" vertical="top"/>
    </xf>
    <xf numFmtId="4" fontId="10" fillId="0" borderId="1" xfId="0" applyNumberFormat="1" applyFont="1" applyBorder="1" applyAlignment="1">
      <alignment horizontal="left" vertical="top"/>
    </xf>
    <xf numFmtId="0" fontId="10" fillId="0" borderId="0" xfId="0" applyFont="1" applyAlignment="1">
      <alignment horizontal="left" vertical="top"/>
    </xf>
    <xf numFmtId="0" fontId="12" fillId="16" borderId="3" xfId="0" applyFont="1" applyFill="1" applyBorder="1" applyAlignment="1">
      <alignment horizontal="left" vertical="top"/>
    </xf>
    <xf numFmtId="0" fontId="12" fillId="16" borderId="3" xfId="0" applyFont="1" applyFill="1" applyBorder="1" applyAlignment="1">
      <alignment horizontal="left" vertical="top" wrapText="1"/>
    </xf>
    <xf numFmtId="4" fontId="19" fillId="16" borderId="3" xfId="0" applyNumberFormat="1" applyFont="1" applyFill="1" applyBorder="1" applyAlignment="1">
      <alignment horizontal="right" vertical="top"/>
    </xf>
    <xf numFmtId="0" fontId="10" fillId="16" borderId="3" xfId="0" applyFont="1" applyFill="1" applyBorder="1" applyAlignment="1">
      <alignment horizontal="right" vertical="top"/>
    </xf>
    <xf numFmtId="4" fontId="10" fillId="0" borderId="15" xfId="0" applyNumberFormat="1" applyFont="1" applyBorder="1" applyAlignment="1">
      <alignment horizontal="center" vertical="top" wrapText="1"/>
    </xf>
    <xf numFmtId="4" fontId="10" fillId="0" borderId="22" xfId="0" applyNumberFormat="1" applyFont="1" applyBorder="1" applyAlignment="1">
      <alignment horizontal="center" vertical="top" wrapText="1"/>
    </xf>
    <xf numFmtId="0" fontId="11" fillId="16" borderId="3" xfId="0" applyFont="1" applyFill="1" applyBorder="1" applyAlignment="1">
      <alignment horizontal="left" vertical="top"/>
    </xf>
    <xf numFmtId="4" fontId="10" fillId="16" borderId="3" xfId="0" applyNumberFormat="1" applyFont="1" applyFill="1" applyBorder="1" applyAlignment="1">
      <alignment horizontal="right" vertical="top"/>
    </xf>
    <xf numFmtId="4" fontId="8" fillId="12" borderId="0" xfId="0" applyNumberFormat="1" applyFont="1" applyFill="1" applyAlignment="1">
      <alignment vertical="top" wrapText="1"/>
    </xf>
    <xf numFmtId="4" fontId="17" fillId="0" borderId="1" xfId="0" applyNumberFormat="1" applyFont="1" applyBorder="1" applyAlignment="1">
      <alignment horizontal="right" vertical="top"/>
    </xf>
    <xf numFmtId="0" fontId="10" fillId="0" borderId="3" xfId="0" applyFont="1" applyBorder="1" applyAlignment="1">
      <alignment horizontal="right" wrapText="1"/>
    </xf>
    <xf numFmtId="4" fontId="10" fillId="0" borderId="3" xfId="0" applyNumberFormat="1" applyFont="1" applyBorder="1" applyAlignment="1">
      <alignment horizontal="right" wrapText="1"/>
    </xf>
    <xf numFmtId="4" fontId="10" fillId="0" borderId="1" xfId="0" applyNumberFormat="1" applyFont="1" applyBorder="1" applyAlignment="1">
      <alignment horizontal="right" vertical="top"/>
    </xf>
    <xf numFmtId="4" fontId="10" fillId="0" borderId="0" xfId="0" applyNumberFormat="1" applyFont="1" applyAlignment="1">
      <alignment horizontal="left" vertical="top"/>
    </xf>
    <xf numFmtId="0" fontId="12" fillId="17" borderId="3" xfId="0" applyFont="1" applyFill="1" applyBorder="1" applyAlignment="1">
      <alignment horizontal="left" vertical="top" wrapText="1"/>
    </xf>
    <xf numFmtId="0" fontId="14" fillId="17" borderId="3" xfId="0" applyFont="1" applyFill="1" applyBorder="1" applyAlignment="1">
      <alignment horizontal="left" vertical="top" wrapText="1"/>
    </xf>
    <xf numFmtId="0" fontId="12" fillId="17" borderId="8" xfId="0" applyFont="1" applyFill="1" applyBorder="1" applyAlignment="1">
      <alignment vertical="top" wrapText="1"/>
    </xf>
    <xf numFmtId="0" fontId="12" fillId="17" borderId="12" xfId="0" applyFont="1" applyFill="1" applyBorder="1" applyAlignment="1">
      <alignment horizontal="left" vertical="top" wrapText="1"/>
    </xf>
    <xf numFmtId="0" fontId="11" fillId="17" borderId="8" xfId="0" applyFont="1" applyFill="1" applyBorder="1" applyAlignment="1">
      <alignment vertical="top" wrapText="1"/>
    </xf>
    <xf numFmtId="49" fontId="6" fillId="0" borderId="0" xfId="0" applyNumberFormat="1" applyFont="1" applyAlignment="1">
      <alignment horizontal="left" wrapText="1"/>
    </xf>
    <xf numFmtId="49" fontId="10" fillId="11" borderId="3" xfId="0" applyNumberFormat="1" applyFont="1" applyFill="1" applyBorder="1" applyAlignment="1">
      <alignment horizontal="left" vertical="center" wrapText="1"/>
    </xf>
    <xf numFmtId="49" fontId="10" fillId="16" borderId="3" xfId="0" applyNumberFormat="1" applyFont="1" applyFill="1" applyBorder="1" applyAlignment="1">
      <alignment horizontal="right" vertical="top"/>
    </xf>
    <xf numFmtId="49" fontId="9" fillId="12" borderId="3" xfId="0" applyNumberFormat="1" applyFont="1" applyFill="1" applyBorder="1" applyAlignment="1">
      <alignment horizontal="right" vertical="top"/>
    </xf>
    <xf numFmtId="49" fontId="10" fillId="0" borderId="3" xfId="0" applyNumberFormat="1" applyFont="1" applyBorder="1" applyAlignment="1">
      <alignment horizontal="left" wrapText="1"/>
    </xf>
    <xf numFmtId="49" fontId="10" fillId="0" borderId="3" xfId="0" applyNumberFormat="1" applyFont="1" applyBorder="1" applyAlignment="1">
      <alignment horizontal="right" vertical="top"/>
    </xf>
    <xf numFmtId="49" fontId="9" fillId="12" borderId="4" xfId="0" applyNumberFormat="1" applyFont="1" applyFill="1" applyBorder="1" applyAlignment="1">
      <alignment horizontal="right" vertical="top"/>
    </xf>
    <xf numFmtId="49" fontId="8" fillId="11" borderId="7" xfId="0" applyNumberFormat="1" applyFont="1" applyFill="1" applyBorder="1" applyAlignment="1">
      <alignment horizontal="left" vertical="top" wrapText="1"/>
    </xf>
    <xf numFmtId="49" fontId="10" fillId="0" borderId="5" xfId="0" applyNumberFormat="1" applyFont="1" applyBorder="1" applyAlignment="1">
      <alignment horizontal="right" vertical="top"/>
    </xf>
    <xf numFmtId="49" fontId="10" fillId="11" borderId="3" xfId="0" applyNumberFormat="1" applyFont="1" applyFill="1" applyBorder="1" applyAlignment="1">
      <alignment horizontal="left" wrapText="1"/>
    </xf>
    <xf numFmtId="49" fontId="19" fillId="16" borderId="3" xfId="0" applyNumberFormat="1" applyFont="1" applyFill="1" applyBorder="1" applyAlignment="1">
      <alignment horizontal="right" vertical="top"/>
    </xf>
    <xf numFmtId="49" fontId="15" fillId="12" borderId="4" xfId="0" applyNumberFormat="1" applyFont="1" applyFill="1" applyBorder="1" applyAlignment="1">
      <alignment horizontal="right" vertical="top"/>
    </xf>
    <xf numFmtId="49" fontId="10" fillId="13" borderId="1" xfId="0" applyNumberFormat="1" applyFont="1" applyFill="1" applyBorder="1" applyAlignment="1">
      <alignment horizontal="left" vertical="center" wrapText="1"/>
    </xf>
    <xf numFmtId="49" fontId="10" fillId="13" borderId="1" xfId="0" applyNumberFormat="1" applyFont="1" applyFill="1" applyBorder="1" applyAlignment="1">
      <alignment horizontal="left" wrapText="1"/>
    </xf>
    <xf numFmtId="49" fontId="9" fillId="14" borderId="4" xfId="0" applyNumberFormat="1" applyFont="1" applyFill="1" applyBorder="1" applyAlignment="1">
      <alignment horizontal="right" vertical="top"/>
    </xf>
    <xf numFmtId="49" fontId="10" fillId="0" borderId="1" xfId="0" applyNumberFormat="1" applyFont="1" applyBorder="1" applyAlignment="1">
      <alignment vertical="top" wrapText="1"/>
    </xf>
    <xf numFmtId="49" fontId="9" fillId="14" borderId="11" xfId="0" applyNumberFormat="1" applyFont="1" applyFill="1" applyBorder="1" applyAlignment="1">
      <alignment horizontal="right" vertical="top"/>
    </xf>
    <xf numFmtId="49" fontId="8" fillId="12" borderId="0" xfId="0" applyNumberFormat="1" applyFont="1" applyFill="1" applyAlignment="1">
      <alignment vertical="top" wrapText="1"/>
    </xf>
    <xf numFmtId="49" fontId="10" fillId="0" borderId="15" xfId="0" applyNumberFormat="1" applyFont="1" applyBorder="1" applyAlignment="1">
      <alignment horizontal="center" vertical="top" wrapText="1"/>
    </xf>
    <xf numFmtId="49" fontId="10" fillId="0" borderId="22" xfId="0" applyNumberFormat="1" applyFont="1" applyBorder="1" applyAlignment="1">
      <alignment horizontal="center" vertical="top" wrapText="1"/>
    </xf>
    <xf numFmtId="49" fontId="9" fillId="14" borderId="3" xfId="0" applyNumberFormat="1" applyFont="1" applyFill="1" applyBorder="1" applyAlignment="1">
      <alignment horizontal="right" vertical="top"/>
    </xf>
    <xf numFmtId="49" fontId="10" fillId="0" borderId="17" xfId="0" applyNumberFormat="1" applyFont="1" applyBorder="1" applyAlignment="1">
      <alignment vertical="top" wrapText="1"/>
    </xf>
    <xf numFmtId="49" fontId="17" fillId="0" borderId="1" xfId="0" applyNumberFormat="1" applyFont="1" applyBorder="1" applyAlignment="1">
      <alignment horizontal="left" vertical="top"/>
    </xf>
    <xf numFmtId="49" fontId="9" fillId="14" borderId="5" xfId="0" applyNumberFormat="1" applyFont="1" applyFill="1" applyBorder="1" applyAlignment="1">
      <alignment horizontal="right" vertical="top"/>
    </xf>
    <xf numFmtId="49" fontId="8" fillId="11" borderId="0" xfId="0" applyNumberFormat="1" applyFont="1" applyFill="1" applyAlignment="1">
      <alignment horizontal="left" vertical="top" wrapText="1"/>
    </xf>
    <xf numFmtId="49" fontId="10" fillId="0" borderId="1" xfId="0" applyNumberFormat="1" applyFont="1" applyBorder="1" applyAlignment="1">
      <alignment horizontal="left" vertical="top"/>
    </xf>
    <xf numFmtId="49" fontId="10" fillId="0" borderId="0" xfId="0" applyNumberFormat="1" applyFont="1" applyAlignment="1">
      <alignment horizontal="left" vertical="top"/>
    </xf>
    <xf numFmtId="49" fontId="0" fillId="0" borderId="0" xfId="0" applyNumberFormat="1"/>
    <xf numFmtId="0" fontId="0" fillId="0" borderId="1" xfId="0" applyBorder="1"/>
    <xf numFmtId="0" fontId="0" fillId="0" borderId="1" xfId="0" applyBorder="1" applyAlignment="1">
      <alignment horizontal="center"/>
    </xf>
    <xf numFmtId="0" fontId="0" fillId="18" borderId="1" xfId="0" applyFill="1" applyBorder="1" applyAlignment="1">
      <alignment horizontal="center"/>
    </xf>
    <xf numFmtId="0" fontId="0" fillId="18" borderId="30" xfId="0" applyFill="1" applyBorder="1" applyAlignment="1">
      <alignment horizontal="center"/>
    </xf>
    <xf numFmtId="0" fontId="21" fillId="0" borderId="0" xfId="0" applyFont="1"/>
    <xf numFmtId="0" fontId="14" fillId="0" borderId="8" xfId="0" applyFont="1" applyBorder="1" applyAlignment="1">
      <alignment horizontal="left" vertical="top"/>
    </xf>
    <xf numFmtId="0" fontId="10" fillId="0" borderId="28" xfId="0" applyFont="1" applyBorder="1" applyAlignment="1">
      <alignment horizontal="right" vertical="top"/>
    </xf>
    <xf numFmtId="0" fontId="14" fillId="17" borderId="4" xfId="0" applyFont="1" applyFill="1" applyBorder="1" applyAlignment="1">
      <alignment horizontal="left" vertical="top" wrapText="1"/>
    </xf>
    <xf numFmtId="0" fontId="22" fillId="0" borderId="1" xfId="0" applyFont="1" applyBorder="1"/>
    <xf numFmtId="0" fontId="10" fillId="0" borderId="4" xfId="0" applyFont="1" applyBorder="1" applyAlignment="1">
      <alignment horizontal="right" vertical="top"/>
    </xf>
    <xf numFmtId="0" fontId="12" fillId="0" borderId="0" xfId="0" applyFont="1" applyAlignment="1">
      <alignment vertical="top" wrapText="1"/>
    </xf>
    <xf numFmtId="0" fontId="12" fillId="17" borderId="4" xfId="0" applyFont="1" applyFill="1" applyBorder="1" applyAlignment="1">
      <alignment horizontal="left" vertical="top" wrapText="1"/>
    </xf>
    <xf numFmtId="0" fontId="12" fillId="19" borderId="3" xfId="0" applyFont="1" applyFill="1" applyBorder="1" applyAlignment="1">
      <alignment horizontal="left" vertical="top" wrapText="1"/>
    </xf>
    <xf numFmtId="0" fontId="11" fillId="0" borderId="12" xfId="0" applyFont="1" applyBorder="1" applyAlignment="1">
      <alignment horizontal="left" vertical="top"/>
    </xf>
    <xf numFmtId="0" fontId="11" fillId="0" borderId="31" xfId="0" applyFont="1" applyBorder="1" applyAlignment="1">
      <alignment horizontal="left" vertical="top"/>
    </xf>
    <xf numFmtId="0" fontId="10" fillId="0" borderId="9" xfId="0" applyFont="1" applyBorder="1" applyAlignment="1">
      <alignment horizontal="right" vertical="top"/>
    </xf>
    <xf numFmtId="4" fontId="10" fillId="0" borderId="7" xfId="0" applyNumberFormat="1" applyFont="1" applyBorder="1" applyAlignment="1">
      <alignment vertical="top" wrapText="1"/>
    </xf>
    <xf numFmtId="0" fontId="10" fillId="0" borderId="11" xfId="0" applyFont="1" applyBorder="1" applyAlignment="1">
      <alignment horizontal="right" vertical="top"/>
    </xf>
    <xf numFmtId="0" fontId="11" fillId="16" borderId="1" xfId="0" applyFont="1" applyFill="1" applyBorder="1" applyAlignment="1">
      <alignment horizontal="left" vertical="top"/>
    </xf>
    <xf numFmtId="0" fontId="12" fillId="16" borderId="1" xfId="0" applyFont="1" applyFill="1" applyBorder="1" applyAlignment="1">
      <alignment vertical="top" wrapText="1"/>
    </xf>
    <xf numFmtId="4" fontId="10" fillId="16" borderId="1" xfId="0" applyNumberFormat="1" applyFont="1" applyFill="1" applyBorder="1" applyAlignment="1">
      <alignment horizontal="left" vertical="top"/>
    </xf>
    <xf numFmtId="4" fontId="10" fillId="16" borderId="1" xfId="0" applyNumberFormat="1" applyFont="1" applyFill="1" applyBorder="1" applyAlignment="1">
      <alignment horizontal="right" vertical="top"/>
    </xf>
    <xf numFmtId="0" fontId="0" fillId="16" borderId="0" xfId="0" applyFill="1"/>
    <xf numFmtId="0" fontId="12" fillId="0" borderId="1" xfId="0" applyFont="1" applyBorder="1" applyAlignment="1">
      <alignment horizontal="left" vertical="top" wrapText="1"/>
    </xf>
    <xf numFmtId="0" fontId="12" fillId="20" borderId="1" xfId="0" applyFont="1" applyFill="1" applyBorder="1" applyAlignment="1">
      <alignment vertical="top" wrapText="1"/>
    </xf>
    <xf numFmtId="0" fontId="12" fillId="20" borderId="8" xfId="0" applyFont="1" applyFill="1" applyBorder="1" applyAlignment="1">
      <alignment vertical="top" wrapText="1"/>
    </xf>
    <xf numFmtId="0" fontId="12" fillId="20" borderId="12" xfId="0" applyFont="1" applyFill="1" applyBorder="1" applyAlignment="1">
      <alignment horizontal="left" vertical="top" wrapText="1"/>
    </xf>
    <xf numFmtId="0" fontId="11" fillId="20" borderId="8" xfId="0" applyFont="1" applyFill="1" applyBorder="1" applyAlignment="1">
      <alignment vertical="top" wrapText="1"/>
    </xf>
    <xf numFmtId="0" fontId="23" fillId="0" borderId="0" xfId="0" applyFont="1"/>
    <xf numFmtId="4" fontId="10" fillId="16" borderId="5" xfId="0" applyNumberFormat="1" applyFont="1" applyFill="1" applyBorder="1" applyAlignment="1">
      <alignment horizontal="right" vertical="top"/>
    </xf>
    <xf numFmtId="49" fontId="10" fillId="16" borderId="5" xfId="0" applyNumberFormat="1" applyFont="1" applyFill="1" applyBorder="1" applyAlignment="1">
      <alignment horizontal="right" vertical="top"/>
    </xf>
    <xf numFmtId="0" fontId="13" fillId="16" borderId="5" xfId="0" applyFont="1" applyFill="1" applyBorder="1" applyAlignment="1">
      <alignment horizontal="right" vertical="top"/>
    </xf>
    <xf numFmtId="0" fontId="10" fillId="20" borderId="28" xfId="0" applyFont="1" applyFill="1" applyBorder="1" applyAlignment="1">
      <alignment horizontal="right" vertical="top"/>
    </xf>
    <xf numFmtId="0" fontId="25" fillId="0" borderId="0" xfId="0" applyFont="1"/>
    <xf numFmtId="0" fontId="24" fillId="21" borderId="1" xfId="0" applyFont="1" applyFill="1" applyBorder="1" applyAlignment="1">
      <alignment horizontal="center"/>
    </xf>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vertical="center"/>
    </xf>
    <xf numFmtId="0" fontId="26" fillId="0" borderId="1" xfId="1" applyBorder="1" applyAlignment="1">
      <alignment vertical="center"/>
    </xf>
    <xf numFmtId="0" fontId="0" fillId="0" borderId="1" xfId="0" applyBorder="1" applyAlignment="1">
      <alignment horizontal="center" vertical="center" wrapText="1"/>
    </xf>
    <xf numFmtId="0" fontId="11" fillId="20" borderId="3" xfId="0" applyFont="1" applyFill="1" applyBorder="1" applyAlignment="1">
      <alignment horizontal="left" vertical="top"/>
    </xf>
    <xf numFmtId="0" fontId="11" fillId="16" borderId="8" xfId="0" applyFont="1" applyFill="1" applyBorder="1" applyAlignment="1">
      <alignment vertical="top" wrapText="1"/>
    </xf>
    <xf numFmtId="0" fontId="12" fillId="16" borderId="8" xfId="0" applyFont="1" applyFill="1" applyBorder="1" applyAlignment="1">
      <alignment vertical="top" wrapText="1"/>
    </xf>
    <xf numFmtId="4" fontId="10" fillId="0" borderId="0" xfId="0" applyNumberFormat="1" applyFont="1" applyAlignment="1">
      <alignment horizontal="right" vertical="top"/>
    </xf>
    <xf numFmtId="16" fontId="10" fillId="0" borderId="17" xfId="0" applyNumberFormat="1" applyFont="1" applyBorder="1" applyAlignment="1">
      <alignment vertical="top" wrapText="1"/>
    </xf>
    <xf numFmtId="164" fontId="10" fillId="0" borderId="3" xfId="2" applyFont="1" applyBorder="1" applyAlignment="1">
      <alignment horizontal="right" vertical="top"/>
    </xf>
    <xf numFmtId="0" fontId="22" fillId="16" borderId="1" xfId="0" applyFont="1" applyFill="1" applyBorder="1"/>
    <xf numFmtId="0" fontId="28" fillId="22" borderId="32" xfId="0" applyFont="1" applyFill="1" applyBorder="1" applyAlignment="1">
      <alignment horizontal="center" vertical="center" wrapText="1"/>
    </xf>
    <xf numFmtId="0" fontId="28" fillId="22" borderId="33" xfId="0" applyFont="1" applyFill="1" applyBorder="1" applyAlignment="1">
      <alignment horizontal="center" vertical="center" wrapText="1"/>
    </xf>
    <xf numFmtId="0" fontId="0" fillId="0" borderId="35" xfId="0" applyBorder="1" applyAlignment="1">
      <alignment horizontal="center" vertical="center" wrapText="1"/>
    </xf>
    <xf numFmtId="165" fontId="24" fillId="0" borderId="35" xfId="0" applyNumberFormat="1" applyFont="1" applyBorder="1" applyAlignment="1">
      <alignment horizontal="center" vertical="center" wrapText="1"/>
    </xf>
    <xf numFmtId="165" fontId="29" fillId="23" borderId="35"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indent="2"/>
    </xf>
    <xf numFmtId="0" fontId="31" fillId="0" borderId="0" xfId="0" applyFont="1" applyAlignment="1">
      <alignment horizontal="left" vertical="center" indent="4"/>
    </xf>
    <xf numFmtId="4" fontId="0" fillId="0" borderId="0" xfId="0" applyNumberFormat="1"/>
    <xf numFmtId="0" fontId="24" fillId="0" borderId="0" xfId="0" applyFont="1"/>
    <xf numFmtId="0" fontId="32" fillId="0" borderId="0" xfId="0" applyFont="1"/>
    <xf numFmtId="0" fontId="32" fillId="0" borderId="39" xfId="0" applyFont="1" applyBorder="1"/>
    <xf numFmtId="0" fontId="0" fillId="0" borderId="39" xfId="0" applyBorder="1"/>
    <xf numFmtId="0" fontId="24" fillId="0" borderId="39" xfId="0" applyFont="1" applyBorder="1"/>
    <xf numFmtId="0" fontId="0" fillId="24" borderId="1" xfId="0" applyFill="1" applyBorder="1" applyAlignment="1">
      <alignment wrapText="1"/>
    </xf>
    <xf numFmtId="0" fontId="0" fillId="24" borderId="1" xfId="0" applyFill="1" applyBorder="1"/>
    <xf numFmtId="0" fontId="0" fillId="24" borderId="1" xfId="0" applyFill="1" applyBorder="1" applyAlignment="1">
      <alignment horizontal="center"/>
    </xf>
    <xf numFmtId="0" fontId="0" fillId="21" borderId="0" xfId="0" applyFill="1" applyAlignment="1">
      <alignment horizontal="center"/>
    </xf>
    <xf numFmtId="0" fontId="0" fillId="21" borderId="1" xfId="0" applyFill="1" applyBorder="1" applyAlignment="1">
      <alignment horizontal="center" vertical="center"/>
    </xf>
    <xf numFmtId="0" fontId="0" fillId="21" borderId="1" xfId="0" applyFill="1" applyBorder="1" applyAlignment="1">
      <alignment wrapText="1"/>
    </xf>
    <xf numFmtId="0" fontId="0" fillId="21" borderId="1" xfId="0" applyFill="1" applyBorder="1"/>
    <xf numFmtId="0" fontId="24" fillId="0" borderId="1" xfId="0" applyFont="1" applyBorder="1"/>
    <xf numFmtId="0" fontId="24" fillId="0" borderId="1" xfId="0" applyFont="1" applyBorder="1" applyAlignment="1">
      <alignment horizontal="center"/>
    </xf>
    <xf numFmtId="164" fontId="0" fillId="0" borderId="1" xfId="2" applyFont="1" applyBorder="1"/>
    <xf numFmtId="164" fontId="24" fillId="0" borderId="1" xfId="2" applyFont="1" applyBorder="1"/>
    <xf numFmtId="3" fontId="0" fillId="0" borderId="1" xfId="0" applyNumberFormat="1" applyBorder="1" applyAlignment="1">
      <alignment horizontal="center" vertical="center"/>
    </xf>
    <xf numFmtId="164" fontId="0" fillId="0" borderId="0" xfId="2" applyFont="1"/>
    <xf numFmtId="0" fontId="33" fillId="0" borderId="1" xfId="0" applyFont="1" applyBorder="1"/>
    <xf numFmtId="164" fontId="33" fillId="0" borderId="1" xfId="2" applyFont="1" applyBorder="1"/>
    <xf numFmtId="0" fontId="24" fillId="21" borderId="1" xfId="0" applyFont="1" applyFill="1" applyBorder="1" applyAlignment="1">
      <alignment horizontal="center" vertical="center"/>
    </xf>
    <xf numFmtId="164" fontId="0" fillId="0" borderId="1" xfId="0" applyNumberFormat="1" applyBorder="1"/>
    <xf numFmtId="164" fontId="24" fillId="0" borderId="1" xfId="0" applyNumberFormat="1" applyFont="1" applyBorder="1"/>
    <xf numFmtId="164" fontId="27" fillId="0" borderId="0" xfId="2" applyFont="1"/>
    <xf numFmtId="4" fontId="10" fillId="0" borderId="0" xfId="0" applyNumberFormat="1" applyFont="1" applyAlignment="1">
      <alignment vertical="top" wrapText="1"/>
    </xf>
    <xf numFmtId="164" fontId="33" fillId="0" borderId="0" xfId="2" applyFont="1"/>
    <xf numFmtId="0" fontId="34" fillId="25" borderId="0" xfId="0" applyFont="1" applyFill="1"/>
    <xf numFmtId="0" fontId="11" fillId="16" borderId="5" xfId="0" applyFont="1" applyFill="1" applyBorder="1" applyAlignment="1">
      <alignment horizontal="left" vertical="top"/>
    </xf>
    <xf numFmtId="0" fontId="12" fillId="16" borderId="16" xfId="0" applyFont="1" applyFill="1" applyBorder="1" applyAlignment="1">
      <alignment vertical="top" wrapText="1"/>
    </xf>
    <xf numFmtId="4" fontId="10" fillId="16" borderId="17" xfId="0" applyNumberFormat="1" applyFont="1" applyFill="1" applyBorder="1" applyAlignment="1">
      <alignment vertical="top" wrapText="1"/>
    </xf>
    <xf numFmtId="4" fontId="10" fillId="16" borderId="1" xfId="0" applyNumberFormat="1" applyFont="1" applyFill="1" applyBorder="1" applyAlignment="1">
      <alignment vertical="top" wrapText="1"/>
    </xf>
    <xf numFmtId="164" fontId="35" fillId="0" borderId="0" xfId="2" applyFont="1"/>
    <xf numFmtId="0" fontId="11" fillId="26" borderId="3" xfId="0" applyFont="1" applyFill="1" applyBorder="1" applyAlignment="1">
      <alignment horizontal="left" vertical="top"/>
    </xf>
    <xf numFmtId="0" fontId="12" fillId="26" borderId="12" xfId="0" applyFont="1" applyFill="1" applyBorder="1" applyAlignment="1">
      <alignment horizontal="left" vertical="top" wrapText="1"/>
    </xf>
    <xf numFmtId="0" fontId="10" fillId="26" borderId="1" xfId="0" applyFont="1" applyFill="1" applyBorder="1" applyAlignment="1">
      <alignment vertical="top" wrapText="1"/>
    </xf>
    <xf numFmtId="4" fontId="10" fillId="26" borderId="1" xfId="0" applyNumberFormat="1" applyFont="1" applyFill="1" applyBorder="1" applyAlignment="1">
      <alignment vertical="top" wrapText="1"/>
    </xf>
    <xf numFmtId="4" fontId="10" fillId="26" borderId="17" xfId="0" applyNumberFormat="1" applyFont="1" applyFill="1" applyBorder="1" applyAlignment="1">
      <alignment vertical="top" wrapText="1"/>
    </xf>
    <xf numFmtId="0" fontId="0" fillId="27" borderId="1" xfId="0" applyFill="1" applyBorder="1"/>
    <xf numFmtId="0" fontId="11" fillId="25" borderId="3" xfId="0" applyFont="1" applyFill="1" applyBorder="1" applyAlignment="1">
      <alignment horizontal="left" vertical="top"/>
    </xf>
    <xf numFmtId="0" fontId="12" fillId="25" borderId="8" xfId="0" applyFont="1" applyFill="1" applyBorder="1" applyAlignment="1">
      <alignment vertical="top" wrapText="1"/>
    </xf>
    <xf numFmtId="4" fontId="10" fillId="25" borderId="1" xfId="0" applyNumberFormat="1" applyFont="1" applyFill="1" applyBorder="1" applyAlignment="1">
      <alignment vertical="top" wrapText="1"/>
    </xf>
    <xf numFmtId="4" fontId="10" fillId="25" borderId="17" xfId="0" applyNumberFormat="1" applyFont="1" applyFill="1" applyBorder="1" applyAlignment="1">
      <alignment vertical="top" wrapText="1"/>
    </xf>
    <xf numFmtId="49" fontId="10" fillId="25" borderId="1" xfId="0" applyNumberFormat="1" applyFont="1" applyFill="1" applyBorder="1" applyAlignment="1">
      <alignment vertical="top" wrapText="1"/>
    </xf>
    <xf numFmtId="0" fontId="10" fillId="25" borderId="1" xfId="0" applyFont="1" applyFill="1" applyBorder="1" applyAlignment="1">
      <alignment vertical="top" wrapText="1"/>
    </xf>
    <xf numFmtId="4" fontId="10" fillId="20" borderId="1" xfId="0" applyNumberFormat="1" applyFont="1" applyFill="1" applyBorder="1" applyAlignment="1">
      <alignment vertical="top" wrapText="1"/>
    </xf>
    <xf numFmtId="4" fontId="10" fillId="20" borderId="17" xfId="0" applyNumberFormat="1" applyFont="1" applyFill="1" applyBorder="1" applyAlignment="1">
      <alignment vertical="top" wrapText="1"/>
    </xf>
    <xf numFmtId="0" fontId="34" fillId="0" borderId="0" xfId="0" applyFont="1"/>
    <xf numFmtId="0" fontId="12" fillId="0" borderId="3" xfId="0" applyFont="1" applyBorder="1" applyAlignment="1">
      <alignment horizontal="left" vertical="top"/>
    </xf>
    <xf numFmtId="4" fontId="19" fillId="0" borderId="3" xfId="0" applyNumberFormat="1" applyFont="1" applyBorder="1" applyAlignment="1">
      <alignment horizontal="right" vertical="top"/>
    </xf>
    <xf numFmtId="49" fontId="19" fillId="0" borderId="3" xfId="0" applyNumberFormat="1" applyFont="1" applyBorder="1" applyAlignment="1">
      <alignment horizontal="right" vertical="top"/>
    </xf>
    <xf numFmtId="0" fontId="10" fillId="0" borderId="3" xfId="0" applyFont="1" applyBorder="1" applyAlignment="1">
      <alignment horizontal="right" vertical="top" wrapText="1"/>
    </xf>
    <xf numFmtId="0" fontId="11" fillId="28" borderId="8" xfId="0" applyFont="1" applyFill="1" applyBorder="1" applyAlignment="1">
      <alignment vertical="top" wrapText="1"/>
    </xf>
    <xf numFmtId="0" fontId="12" fillId="20" borderId="3" xfId="0" applyFont="1" applyFill="1" applyBorder="1" applyAlignment="1">
      <alignment horizontal="left" vertical="top" wrapText="1"/>
    </xf>
    <xf numFmtId="4" fontId="10" fillId="20" borderId="3" xfId="0" applyNumberFormat="1" applyFont="1" applyFill="1" applyBorder="1" applyAlignment="1">
      <alignment horizontal="right" vertical="top"/>
    </xf>
    <xf numFmtId="49" fontId="10" fillId="20" borderId="3" xfId="0" applyNumberFormat="1" applyFont="1" applyFill="1" applyBorder="1" applyAlignment="1">
      <alignment horizontal="right" vertical="top"/>
    </xf>
    <xf numFmtId="0" fontId="10" fillId="20" borderId="3" xfId="0" applyFont="1" applyFill="1" applyBorder="1" applyAlignment="1">
      <alignment horizontal="right" vertical="top"/>
    </xf>
    <xf numFmtId="0" fontId="9" fillId="29" borderId="4" xfId="0" applyFont="1" applyFill="1" applyBorder="1" applyAlignment="1">
      <alignment horizontal="center" vertical="center" wrapText="1"/>
    </xf>
    <xf numFmtId="0" fontId="9" fillId="29" borderId="5" xfId="0" applyFont="1" applyFill="1" applyBorder="1" applyAlignment="1">
      <alignment horizontal="center" vertical="center" wrapText="1"/>
    </xf>
    <xf numFmtId="0" fontId="18" fillId="0" borderId="0" xfId="0" applyFont="1" applyAlignment="1">
      <alignment horizontal="left" vertical="top"/>
    </xf>
    <xf numFmtId="0" fontId="8" fillId="12" borderId="8" xfId="0" applyFont="1" applyFill="1" applyBorder="1" applyAlignment="1">
      <alignment horizontal="left" vertical="top" wrapText="1" indent="5"/>
    </xf>
    <xf numFmtId="0" fontId="8" fillId="12" borderId="28" xfId="0" applyFont="1" applyFill="1" applyBorder="1" applyAlignment="1">
      <alignment horizontal="left" vertical="top" wrapText="1" indent="5"/>
    </xf>
    <xf numFmtId="0" fontId="8" fillId="11" borderId="24" xfId="0" applyFont="1" applyFill="1" applyBorder="1" applyAlignment="1">
      <alignment horizontal="left" vertical="top" wrapText="1"/>
    </xf>
    <xf numFmtId="0" fontId="8" fillId="11" borderId="29" xfId="0" applyFont="1" applyFill="1" applyBorder="1" applyAlignment="1">
      <alignment horizontal="left" vertical="top" wrapText="1"/>
    </xf>
    <xf numFmtId="0" fontId="8" fillId="14" borderId="26" xfId="0" applyFont="1" applyFill="1" applyBorder="1" applyAlignment="1">
      <alignment horizontal="left" vertical="top" wrapText="1" indent="6"/>
    </xf>
    <xf numFmtId="0" fontId="8" fillId="14" borderId="27" xfId="0" applyFont="1" applyFill="1" applyBorder="1" applyAlignment="1">
      <alignment horizontal="left" vertical="top" wrapText="1" indent="6"/>
    </xf>
    <xf numFmtId="0" fontId="18" fillId="0" borderId="10" xfId="0" applyFont="1" applyBorder="1" applyAlignment="1">
      <alignment horizontal="left" vertical="top"/>
    </xf>
    <xf numFmtId="0" fontId="8" fillId="14" borderId="26" xfId="0" applyFont="1" applyFill="1" applyBorder="1" applyAlignment="1">
      <alignment vertical="top" wrapText="1"/>
    </xf>
    <xf numFmtId="0" fontId="8" fillId="14" borderId="27" xfId="0" applyFont="1" applyFill="1" applyBorder="1" applyAlignment="1">
      <alignment vertical="top" wrapText="1"/>
    </xf>
    <xf numFmtId="0" fontId="8" fillId="14" borderId="9" xfId="0" applyFont="1" applyFill="1" applyBorder="1" applyAlignment="1">
      <alignment horizontal="left" vertical="top" wrapText="1" indent="6"/>
    </xf>
    <xf numFmtId="0" fontId="8" fillId="14" borderId="19" xfId="0" applyFont="1" applyFill="1" applyBorder="1" applyAlignment="1">
      <alignment horizontal="left" vertical="top" wrapText="1" indent="6"/>
    </xf>
    <xf numFmtId="0" fontId="8" fillId="11" borderId="2" xfId="0" applyFont="1" applyFill="1" applyBorder="1" applyAlignment="1">
      <alignment horizontal="left" vertical="top" wrapText="1"/>
    </xf>
    <xf numFmtId="0" fontId="8" fillId="11" borderId="6" xfId="0" applyFont="1" applyFill="1" applyBorder="1" applyAlignment="1">
      <alignment horizontal="left" vertical="top" wrapText="1"/>
    </xf>
    <xf numFmtId="0" fontId="8" fillId="14" borderId="20" xfId="0" applyFont="1" applyFill="1" applyBorder="1" applyAlignment="1">
      <alignment horizontal="left" vertical="top" wrapText="1" indent="6"/>
    </xf>
    <xf numFmtId="0" fontId="8" fillId="14" borderId="21" xfId="0" applyFont="1" applyFill="1" applyBorder="1" applyAlignment="1">
      <alignment horizontal="left" vertical="top" wrapText="1" indent="6"/>
    </xf>
    <xf numFmtId="0" fontId="8" fillId="12" borderId="2" xfId="0" applyFont="1" applyFill="1" applyBorder="1" applyAlignment="1">
      <alignment horizontal="center" vertical="top" wrapText="1"/>
    </xf>
    <xf numFmtId="0" fontId="8" fillId="12" borderId="7" xfId="0" applyFont="1" applyFill="1" applyBorder="1" applyAlignment="1">
      <alignment horizontal="center" vertical="top" wrapText="1"/>
    </xf>
    <xf numFmtId="0" fontId="8" fillId="11" borderId="13" xfId="0" applyFont="1" applyFill="1" applyBorder="1" applyAlignment="1">
      <alignment horizontal="left" vertical="top" wrapText="1"/>
    </xf>
    <xf numFmtId="0" fontId="8" fillId="11" borderId="14" xfId="0" applyFont="1" applyFill="1" applyBorder="1" applyAlignment="1">
      <alignment horizontal="left" vertical="top" wrapText="1"/>
    </xf>
    <xf numFmtId="4" fontId="10" fillId="0" borderId="15" xfId="0" applyNumberFormat="1" applyFont="1" applyBorder="1" applyAlignment="1">
      <alignment horizontal="center" vertical="top" wrapText="1"/>
    </xf>
    <xf numFmtId="4" fontId="10" fillId="0" borderId="22" xfId="0" applyNumberFormat="1" applyFont="1" applyBorder="1" applyAlignment="1">
      <alignment horizontal="center" vertical="top" wrapText="1"/>
    </xf>
    <xf numFmtId="0" fontId="10" fillId="0" borderId="15" xfId="0" applyFont="1" applyBorder="1" applyAlignment="1">
      <alignment horizontal="center" vertical="top" wrapText="1"/>
    </xf>
    <xf numFmtId="0" fontId="10" fillId="0" borderId="22" xfId="0" applyFont="1" applyBorder="1" applyAlignment="1">
      <alignment horizontal="center" vertical="top" wrapText="1"/>
    </xf>
    <xf numFmtId="0" fontId="8" fillId="14" borderId="16" xfId="0" applyFont="1" applyFill="1" applyBorder="1" applyAlignment="1">
      <alignment horizontal="left" vertical="top" wrapText="1" indent="6"/>
    </xf>
    <xf numFmtId="0" fontId="8" fillId="14" borderId="23" xfId="0" applyFont="1" applyFill="1" applyBorder="1" applyAlignment="1">
      <alignment horizontal="left" vertical="top" wrapText="1" indent="6"/>
    </xf>
    <xf numFmtId="0" fontId="8" fillId="12" borderId="24" xfId="0" applyFont="1" applyFill="1" applyBorder="1" applyAlignment="1">
      <alignment horizontal="left" vertical="top" wrapText="1" indent="5"/>
    </xf>
    <xf numFmtId="0" fontId="8" fillId="12" borderId="25" xfId="0" applyFont="1" applyFill="1" applyBorder="1" applyAlignment="1">
      <alignment horizontal="left" vertical="top" wrapText="1" indent="5"/>
    </xf>
    <xf numFmtId="0" fontId="8" fillId="11" borderId="7" xfId="0" applyFont="1" applyFill="1" applyBorder="1" applyAlignment="1">
      <alignment horizontal="left" vertical="top" wrapText="1"/>
    </xf>
    <xf numFmtId="0" fontId="6" fillId="0" borderId="18" xfId="0" applyFont="1" applyBorder="1" applyAlignment="1">
      <alignment horizontal="left" wrapText="1"/>
    </xf>
    <xf numFmtId="0" fontId="8" fillId="10" borderId="4" xfId="0" applyFont="1" applyFill="1" applyBorder="1" applyAlignment="1">
      <alignment horizontal="left" vertical="top" wrapText="1"/>
    </xf>
    <xf numFmtId="0" fontId="8" fillId="10" borderId="5" xfId="0" applyFont="1" applyFill="1" applyBorder="1" applyAlignment="1">
      <alignment horizontal="left" vertical="top" wrapText="1"/>
    </xf>
    <xf numFmtId="0" fontId="8" fillId="10" borderId="4" xfId="0" applyFont="1" applyFill="1" applyBorder="1" applyAlignment="1">
      <alignment horizontal="center" vertical="top" wrapText="1"/>
    </xf>
    <xf numFmtId="0" fontId="8" fillId="10" borderId="5" xfId="0" applyFont="1" applyFill="1" applyBorder="1" applyAlignment="1">
      <alignment horizontal="center" vertical="top" wrapText="1"/>
    </xf>
    <xf numFmtId="0" fontId="9" fillId="29" borderId="4" xfId="0" applyFont="1" applyFill="1" applyBorder="1" applyAlignment="1">
      <alignment horizontal="center" vertical="center" wrapText="1"/>
    </xf>
    <xf numFmtId="0" fontId="9" fillId="29" borderId="5" xfId="0" applyFont="1" applyFill="1" applyBorder="1" applyAlignment="1">
      <alignment horizontal="center" vertical="center" wrapText="1"/>
    </xf>
    <xf numFmtId="49" fontId="9" fillId="29" borderId="4" xfId="0" applyNumberFormat="1" applyFont="1" applyFill="1" applyBorder="1" applyAlignment="1">
      <alignment horizontal="center" vertical="center" wrapText="1"/>
    </xf>
    <xf numFmtId="49" fontId="9" fillId="29" borderId="5" xfId="0" applyNumberFormat="1" applyFont="1" applyFill="1" applyBorder="1" applyAlignment="1">
      <alignment horizontal="center" vertical="center" wrapText="1"/>
    </xf>
    <xf numFmtId="0" fontId="29" fillId="23" borderId="37" xfId="0" applyFont="1" applyFill="1" applyBorder="1" applyAlignment="1">
      <alignment horizontal="center" vertical="center" wrapText="1"/>
    </xf>
    <xf numFmtId="0" fontId="29" fillId="23" borderId="33"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vertical="center" wrapText="1"/>
    </xf>
    <xf numFmtId="0" fontId="0" fillId="0" borderId="34" xfId="0" applyBorder="1" applyAlignment="1">
      <alignment vertical="center" wrapText="1"/>
    </xf>
    <xf numFmtId="165" fontId="24" fillId="0" borderId="36" xfId="0" applyNumberFormat="1" applyFont="1" applyBorder="1" applyAlignment="1">
      <alignment horizontal="center" vertical="center" wrapText="1"/>
    </xf>
    <xf numFmtId="165" fontId="24" fillId="0" borderId="34" xfId="0" applyNumberFormat="1" applyFont="1" applyBorder="1" applyAlignment="1">
      <alignment horizontal="center" vertical="center" wrapText="1"/>
    </xf>
    <xf numFmtId="0" fontId="0" fillId="0" borderId="38" xfId="0" applyBorder="1" applyAlignment="1">
      <alignment horizontal="center" vertical="center" wrapText="1"/>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24" fillId="0" borderId="15" xfId="0" applyFont="1" applyBorder="1" applyAlignment="1">
      <alignment horizontal="center" vertical="center" wrapText="1"/>
    </xf>
    <xf numFmtId="0" fontId="24" fillId="0" borderId="30" xfId="0" applyFont="1" applyBorder="1" applyAlignment="1">
      <alignment horizontal="center" vertical="center"/>
    </xf>
    <xf numFmtId="0" fontId="24" fillId="0" borderId="17" xfId="0" applyFont="1" applyBorder="1" applyAlignment="1">
      <alignment horizontal="center" vertical="center"/>
    </xf>
    <xf numFmtId="0" fontId="0" fillId="0" borderId="15" xfId="0" applyBorder="1" applyAlignment="1">
      <alignment horizontal="left" wrapText="1"/>
    </xf>
    <xf numFmtId="0" fontId="0" fillId="0" borderId="30" xfId="0" applyBorder="1" applyAlignment="1">
      <alignment horizontal="left" wrapText="1"/>
    </xf>
    <xf numFmtId="0" fontId="0" fillId="0" borderId="17" xfId="0" applyBorder="1" applyAlignment="1">
      <alignment horizontal="left" wrapText="1"/>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49" fontId="9" fillId="9" borderId="4" xfId="0" applyNumberFormat="1" applyFont="1" applyFill="1" applyBorder="1" applyAlignment="1">
      <alignment horizontal="center" vertical="center" wrapText="1"/>
    </xf>
    <xf numFmtId="49" fontId="9" fillId="9" borderId="5" xfId="0" applyNumberFormat="1" applyFont="1" applyFill="1" applyBorder="1" applyAlignment="1">
      <alignment horizontal="center" vertical="center" wrapText="1"/>
    </xf>
    <xf numFmtId="0" fontId="8" fillId="11" borderId="16" xfId="0" applyFont="1" applyFill="1" applyBorder="1" applyAlignment="1">
      <alignment horizontal="left" vertical="top" wrapText="1"/>
    </xf>
    <xf numFmtId="0" fontId="8" fillId="11" borderId="18" xfId="0" applyFont="1" applyFill="1" applyBorder="1" applyAlignment="1">
      <alignment horizontal="left" vertical="top" wrapText="1"/>
    </xf>
    <xf numFmtId="0" fontId="8" fillId="11" borderId="23" xfId="0" applyFont="1" applyFill="1" applyBorder="1" applyAlignment="1">
      <alignment horizontal="left" vertical="top" wrapText="1"/>
    </xf>
    <xf numFmtId="0" fontId="0" fillId="27" borderId="2" xfId="0" applyFill="1" applyBorder="1" applyAlignment="1">
      <alignment horizontal="center"/>
    </xf>
    <xf numFmtId="0" fontId="0" fillId="27" borderId="7" xfId="0" applyFill="1" applyBorder="1" applyAlignment="1">
      <alignment horizontal="center"/>
    </xf>
    <xf numFmtId="0" fontId="8" fillId="11" borderId="9" xfId="0" applyFont="1" applyFill="1" applyBorder="1" applyAlignment="1">
      <alignment horizontal="left" vertical="top" wrapText="1"/>
    </xf>
    <xf numFmtId="0" fontId="8" fillId="11" borderId="10" xfId="0" applyFont="1" applyFill="1" applyBorder="1" applyAlignment="1">
      <alignment horizontal="left" vertical="top" wrapText="1"/>
    </xf>
    <xf numFmtId="0" fontId="8" fillId="11" borderId="19" xfId="0" applyFont="1" applyFill="1" applyBorder="1" applyAlignment="1">
      <alignment horizontal="lef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FF99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Kontrak%20Sewaan/CWI/Quotation%20Sewaan.pdf" TargetMode="External"/><Relationship Id="rId3" Type="http://schemas.openxmlformats.org/officeDocument/2006/relationships/hyperlink" Target="../Kontrak%20Sewaan/CYBICOM/Quotation%20183%20unit%20dan%202%20unit%20Workstation.pdf" TargetMode="External"/><Relationship Id="rId7" Type="http://schemas.openxmlformats.org/officeDocument/2006/relationships/hyperlink" Target="../Kontrak%20Sewaan/CWI/Surat%20Setuju%20Terima.pdf" TargetMode="External"/><Relationship Id="rId2" Type="http://schemas.openxmlformats.org/officeDocument/2006/relationships/hyperlink" Target="../Kontrak%20Sewaan/CYBICOM/Kertas%20Penilaian.pdf" TargetMode="External"/><Relationship Id="rId1" Type="http://schemas.openxmlformats.org/officeDocument/2006/relationships/hyperlink" Target="../Kontrak%20Sewaan/CYBICOM/Keratan%20Minit%20Sewaan%20183unit%20notebook%20dan%202%20unit%20workstation.pdf" TargetMode="External"/><Relationship Id="rId6" Type="http://schemas.openxmlformats.org/officeDocument/2006/relationships/hyperlink" Target="../Kontrak%20Sewaan/CYBICOM/Kertas%20Keputusan%20Mesyuarat%20JKSH%20Bil%207-2023.docx" TargetMode="External"/><Relationship Id="rId5" Type="http://schemas.openxmlformats.org/officeDocument/2006/relationships/hyperlink" Target="../Kontrak%20Sewaan/CYBICOM/Perjanjian%20Sewaan.pdf" TargetMode="External"/><Relationship Id="rId10" Type="http://schemas.openxmlformats.org/officeDocument/2006/relationships/hyperlink" Target="file:///C:\Users\X13\OneDrive%20-%20mpc.gov.my\Desktop\DTU\Kontrak%20Sewaan\346\Keratan%20Minit%20346%20Unit.pdf" TargetMode="External"/><Relationship Id="rId4" Type="http://schemas.openxmlformats.org/officeDocument/2006/relationships/hyperlink" Target="../Kontrak%20Sewaan/CYBICOM/Surat%20Setuju%20Terima.pdf" TargetMode="External"/><Relationship Id="rId9" Type="http://schemas.openxmlformats.org/officeDocument/2006/relationships/hyperlink" Target="file:///C:\Users\X13\OneDrive%20-%20mpc.gov.my\Desktop\DTU\Kontrak%20Sewaan\CWI\KONTRAK%20MPC.PDF" TargetMode="External"/></Relationships>
</file>

<file path=xl/drawings/drawing1.xml><?xml version="1.0" encoding="utf-8"?>
<xdr:wsDr xmlns:xdr="http://schemas.openxmlformats.org/drawingml/2006/spreadsheetDrawing" xmlns:a="http://schemas.openxmlformats.org/drawingml/2006/main">
  <xdr:twoCellAnchor>
    <xdr:from>
      <xdr:col>6</xdr:col>
      <xdr:colOff>361950</xdr:colOff>
      <xdr:row>7</xdr:row>
      <xdr:rowOff>82550</xdr:rowOff>
    </xdr:from>
    <xdr:to>
      <xdr:col>6</xdr:col>
      <xdr:colOff>565150</xdr:colOff>
      <xdr:row>7</xdr:row>
      <xdr:rowOff>266700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411A105C-32F7-466F-4FC2-F9769B4FB155}"/>
            </a:ext>
          </a:extLst>
        </xdr:cNvPr>
        <xdr:cNvSpPr/>
      </xdr:nvSpPr>
      <xdr:spPr>
        <a:xfrm>
          <a:off x="7105650" y="1733550"/>
          <a:ext cx="203200" cy="1841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361950</xdr:colOff>
      <xdr:row>7</xdr:row>
      <xdr:rowOff>82550</xdr:rowOff>
    </xdr:from>
    <xdr:to>
      <xdr:col>7</xdr:col>
      <xdr:colOff>552450</xdr:colOff>
      <xdr:row>7</xdr:row>
      <xdr:rowOff>273050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BA9424FB-FF50-CBB1-C7B8-0687DF62EC23}"/>
            </a:ext>
          </a:extLst>
        </xdr:cNvPr>
        <xdr:cNvSpPr/>
      </xdr:nvSpPr>
      <xdr:spPr>
        <a:xfrm>
          <a:off x="8083550" y="1733550"/>
          <a:ext cx="1905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266700</xdr:colOff>
      <xdr:row>7</xdr:row>
      <xdr:rowOff>107950</xdr:rowOff>
    </xdr:from>
    <xdr:to>
      <xdr:col>10</xdr:col>
      <xdr:colOff>457200</xdr:colOff>
      <xdr:row>7</xdr:row>
      <xdr:rowOff>298450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FD42A35B-F961-4DA1-808C-AB56F8EA838D}"/>
            </a:ext>
          </a:extLst>
        </xdr:cNvPr>
        <xdr:cNvSpPr/>
      </xdr:nvSpPr>
      <xdr:spPr>
        <a:xfrm>
          <a:off x="11569700" y="1758950"/>
          <a:ext cx="1905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565150</xdr:colOff>
      <xdr:row>7</xdr:row>
      <xdr:rowOff>101600</xdr:rowOff>
    </xdr:from>
    <xdr:to>
      <xdr:col>9</xdr:col>
      <xdr:colOff>755650</xdr:colOff>
      <xdr:row>7</xdr:row>
      <xdr:rowOff>292100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3AAAC2C6-58F3-4789-8792-60AE532FBC47}"/>
            </a:ext>
          </a:extLst>
        </xdr:cNvPr>
        <xdr:cNvSpPr/>
      </xdr:nvSpPr>
      <xdr:spPr>
        <a:xfrm>
          <a:off x="10547350" y="1752600"/>
          <a:ext cx="1905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495300</xdr:colOff>
      <xdr:row>7</xdr:row>
      <xdr:rowOff>76200</xdr:rowOff>
    </xdr:from>
    <xdr:to>
      <xdr:col>8</xdr:col>
      <xdr:colOff>685800</xdr:colOff>
      <xdr:row>7</xdr:row>
      <xdr:rowOff>266700</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AF93E428-7557-4D56-B3AE-044705CCA943}"/>
            </a:ext>
          </a:extLst>
        </xdr:cNvPr>
        <xdr:cNvSpPr/>
      </xdr:nvSpPr>
      <xdr:spPr>
        <a:xfrm>
          <a:off x="9290050" y="1727200"/>
          <a:ext cx="1905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596900</xdr:colOff>
      <xdr:row>7</xdr:row>
      <xdr:rowOff>368300</xdr:rowOff>
    </xdr:from>
    <xdr:to>
      <xdr:col>11</xdr:col>
      <xdr:colOff>768350</xdr:colOff>
      <xdr:row>7</xdr:row>
      <xdr:rowOff>527050</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E63C0EF8-3507-D82F-C0E6-4F94E11DEC0C}"/>
            </a:ext>
          </a:extLst>
        </xdr:cNvPr>
        <xdr:cNvSpPr/>
      </xdr:nvSpPr>
      <xdr:spPr>
        <a:xfrm>
          <a:off x="12611100" y="2019300"/>
          <a:ext cx="171450" cy="158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552450</xdr:colOff>
      <xdr:row>4</xdr:row>
      <xdr:rowOff>107950</xdr:rowOff>
    </xdr:from>
    <xdr:to>
      <xdr:col>9</xdr:col>
      <xdr:colOff>730250</xdr:colOff>
      <xdr:row>5</xdr:row>
      <xdr:rowOff>114300</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C4A01ECA-2C65-F9C4-9162-6C960D81FA2C}"/>
            </a:ext>
          </a:extLst>
        </xdr:cNvPr>
        <xdr:cNvSpPr/>
      </xdr:nvSpPr>
      <xdr:spPr>
        <a:xfrm>
          <a:off x="10534650" y="984250"/>
          <a:ext cx="1778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266700</xdr:colOff>
      <xdr:row>4</xdr:row>
      <xdr:rowOff>107950</xdr:rowOff>
    </xdr:from>
    <xdr:to>
      <xdr:col>10</xdr:col>
      <xdr:colOff>444500</xdr:colOff>
      <xdr:row>5</xdr:row>
      <xdr:rowOff>114300</xdr:rowOff>
    </xdr:to>
    <xdr:sp macro="" textlink="">
      <xdr:nvSpPr>
        <xdr:cNvPr id="9" name="Rectangle: Rounded Corners 8">
          <a:hlinkClick xmlns:r="http://schemas.openxmlformats.org/officeDocument/2006/relationships" r:id="rId8"/>
          <a:extLst>
            <a:ext uri="{FF2B5EF4-FFF2-40B4-BE49-F238E27FC236}">
              <a16:creationId xmlns:a16="http://schemas.microsoft.com/office/drawing/2014/main" id="{6FD827E3-D928-40BF-BBD8-100BE505CC27}"/>
            </a:ext>
          </a:extLst>
        </xdr:cNvPr>
        <xdr:cNvSpPr/>
      </xdr:nvSpPr>
      <xdr:spPr>
        <a:xfrm>
          <a:off x="11569700" y="984250"/>
          <a:ext cx="1778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514350</xdr:colOff>
      <xdr:row>4</xdr:row>
      <xdr:rowOff>120650</xdr:rowOff>
    </xdr:from>
    <xdr:to>
      <xdr:col>8</xdr:col>
      <xdr:colOff>698500</xdr:colOff>
      <xdr:row>5</xdr:row>
      <xdr:rowOff>107950</xdr:rowOff>
    </xdr:to>
    <xdr:sp macro="" textlink="">
      <xdr:nvSpPr>
        <xdr:cNvPr id="11" name="Rectangle: Rounded Corners 10">
          <a:hlinkClick xmlns:r="http://schemas.openxmlformats.org/officeDocument/2006/relationships" r:id="rId9"/>
          <a:extLst>
            <a:ext uri="{FF2B5EF4-FFF2-40B4-BE49-F238E27FC236}">
              <a16:creationId xmlns:a16="http://schemas.microsoft.com/office/drawing/2014/main" id="{355DF3DC-93DD-E953-389A-5E31BF790074}"/>
            </a:ext>
          </a:extLst>
        </xdr:cNvPr>
        <xdr:cNvSpPr/>
      </xdr:nvSpPr>
      <xdr:spPr>
        <a:xfrm>
          <a:off x="9309100" y="996950"/>
          <a:ext cx="184150" cy="171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361950</xdr:colOff>
      <xdr:row>8</xdr:row>
      <xdr:rowOff>381000</xdr:rowOff>
    </xdr:from>
    <xdr:to>
      <xdr:col>6</xdr:col>
      <xdr:colOff>533400</xdr:colOff>
      <xdr:row>8</xdr:row>
      <xdr:rowOff>546100</xdr:rowOff>
    </xdr:to>
    <xdr:sp macro="" textlink="">
      <xdr:nvSpPr>
        <xdr:cNvPr id="10" name="Rectangle: Rounded Corners 9">
          <a:hlinkClick xmlns:r="http://schemas.openxmlformats.org/officeDocument/2006/relationships" r:id="rId10"/>
          <a:extLst>
            <a:ext uri="{FF2B5EF4-FFF2-40B4-BE49-F238E27FC236}">
              <a16:creationId xmlns:a16="http://schemas.microsoft.com/office/drawing/2014/main" id="{FBAD6755-0665-4D0D-D772-124AA75ACF73}"/>
            </a:ext>
          </a:extLst>
        </xdr:cNvPr>
        <xdr:cNvSpPr/>
      </xdr:nvSpPr>
      <xdr:spPr>
        <a:xfrm>
          <a:off x="7105650" y="2406650"/>
          <a:ext cx="171450" cy="1651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5BB4-EDA3-45B4-B407-6BE9BDE0440E}">
  <dimension ref="A1:P208"/>
  <sheetViews>
    <sheetView topLeftCell="A22" workbookViewId="0">
      <selection activeCell="I7" sqref="I7"/>
    </sheetView>
  </sheetViews>
  <sheetFormatPr defaultRowHeight="15" x14ac:dyDescent="0.25"/>
  <cols>
    <col min="2" max="2" width="44.5703125" customWidth="1"/>
    <col min="3" max="3" width="17.5703125" customWidth="1"/>
    <col min="4" max="4" width="21.85546875" customWidth="1"/>
    <col min="5" max="5" width="28.140625" customWidth="1"/>
  </cols>
  <sheetData>
    <row r="1" spans="1:16" x14ac:dyDescent="0.25">
      <c r="A1" s="1"/>
      <c r="B1" s="1"/>
      <c r="C1" s="1"/>
      <c r="D1" s="1"/>
      <c r="E1" s="1"/>
      <c r="F1" s="1"/>
      <c r="G1" s="1"/>
      <c r="H1" s="1"/>
      <c r="I1" s="1"/>
      <c r="J1" s="1"/>
      <c r="K1" s="1"/>
      <c r="L1" s="1"/>
      <c r="M1" s="1"/>
      <c r="N1" s="1"/>
      <c r="O1" s="1"/>
      <c r="P1" s="1"/>
    </row>
    <row r="2" spans="1:16" ht="15.75" x14ac:dyDescent="0.25">
      <c r="A2" s="1"/>
      <c r="B2" s="2" t="s">
        <v>0</v>
      </c>
      <c r="C2" s="2"/>
      <c r="D2" s="2"/>
      <c r="E2" s="2"/>
      <c r="F2" s="3"/>
      <c r="G2" s="3"/>
      <c r="H2" s="3"/>
      <c r="I2" s="3"/>
      <c r="J2" s="3"/>
      <c r="K2" s="3"/>
      <c r="L2" s="3"/>
      <c r="M2" s="3"/>
      <c r="N2" s="3"/>
      <c r="O2" s="3"/>
      <c r="P2" s="1"/>
    </row>
    <row r="3" spans="1:16" ht="15.75" x14ac:dyDescent="0.25">
      <c r="A3" s="1"/>
      <c r="B3" s="4" t="s">
        <v>1</v>
      </c>
      <c r="C3" s="4"/>
      <c r="D3" s="5"/>
      <c r="E3" s="5"/>
      <c r="F3" s="3"/>
      <c r="G3" s="3"/>
      <c r="H3" s="3"/>
      <c r="I3" s="3"/>
      <c r="J3" s="3"/>
      <c r="K3" s="3"/>
      <c r="L3" s="3"/>
      <c r="M3" s="3"/>
      <c r="N3" s="3"/>
      <c r="O3" s="3"/>
      <c r="P3" s="1"/>
    </row>
    <row r="4" spans="1:16" ht="30" customHeight="1" x14ac:dyDescent="0.25">
      <c r="A4" s="1"/>
      <c r="B4" s="6" t="s">
        <v>2</v>
      </c>
      <c r="C4" s="6" t="s">
        <v>3</v>
      </c>
      <c r="D4" s="7">
        <v>3390900</v>
      </c>
      <c r="E4" s="8" t="s">
        <v>4</v>
      </c>
      <c r="F4" s="3"/>
      <c r="G4" s="3"/>
      <c r="H4" s="3"/>
      <c r="I4" s="3"/>
      <c r="J4" s="3"/>
      <c r="K4" s="3"/>
      <c r="L4" s="3"/>
      <c r="M4" s="3"/>
      <c r="N4" s="3"/>
      <c r="O4" s="3"/>
      <c r="P4" s="1"/>
    </row>
    <row r="5" spans="1:16" ht="39.950000000000003" customHeight="1" x14ac:dyDescent="0.25">
      <c r="A5" s="1"/>
      <c r="B5" s="6" t="s">
        <v>5</v>
      </c>
      <c r="C5" s="6" t="s">
        <v>6</v>
      </c>
      <c r="D5" s="7">
        <v>3075900</v>
      </c>
      <c r="E5" s="8" t="s">
        <v>4</v>
      </c>
      <c r="F5" s="3"/>
      <c r="G5" s="3"/>
      <c r="H5" s="3"/>
      <c r="I5" s="3"/>
      <c r="J5" s="3"/>
      <c r="K5" s="3"/>
      <c r="L5" s="3"/>
      <c r="M5" s="3"/>
      <c r="N5" s="3"/>
      <c r="O5" s="3"/>
      <c r="P5" s="1"/>
    </row>
    <row r="6" spans="1:16" ht="53.1" customHeight="1" x14ac:dyDescent="0.25">
      <c r="A6" s="1"/>
      <c r="B6" s="6" t="s">
        <v>7</v>
      </c>
      <c r="C6" s="6" t="s">
        <v>8</v>
      </c>
      <c r="D6" s="7">
        <v>883600</v>
      </c>
      <c r="E6" s="8" t="s">
        <v>4</v>
      </c>
      <c r="F6" s="3"/>
      <c r="G6" s="3"/>
      <c r="H6" s="3"/>
      <c r="I6" s="3"/>
      <c r="J6" s="3"/>
      <c r="K6" s="3"/>
      <c r="L6" s="3"/>
      <c r="M6" s="3"/>
      <c r="N6" s="3"/>
      <c r="O6" s="3"/>
      <c r="P6" s="1"/>
    </row>
    <row r="7" spans="1:16" ht="15.75" x14ac:dyDescent="0.25">
      <c r="A7" s="1"/>
      <c r="B7" s="6" t="s">
        <v>9</v>
      </c>
      <c r="C7" s="6" t="s">
        <v>10</v>
      </c>
      <c r="D7" s="7">
        <v>970100</v>
      </c>
      <c r="E7" s="9">
        <v>575000</v>
      </c>
      <c r="F7" s="3"/>
      <c r="G7" s="3"/>
      <c r="H7" s="3"/>
      <c r="I7" s="3"/>
      <c r="J7" s="3"/>
      <c r="K7" s="3"/>
      <c r="L7" s="3"/>
      <c r="M7" s="3"/>
      <c r="N7" s="3"/>
      <c r="O7" s="3"/>
      <c r="P7" s="1"/>
    </row>
    <row r="8" spans="1:16" ht="15.75" x14ac:dyDescent="0.25">
      <c r="A8" s="1"/>
      <c r="B8" s="6" t="s">
        <v>11</v>
      </c>
      <c r="C8" s="6"/>
      <c r="D8" s="10">
        <v>8320500</v>
      </c>
      <c r="E8" s="10">
        <v>575000</v>
      </c>
      <c r="F8" s="3"/>
      <c r="G8" s="3"/>
      <c r="H8" s="3"/>
      <c r="I8" s="3"/>
      <c r="J8" s="3"/>
      <c r="K8" s="3"/>
      <c r="L8" s="3"/>
      <c r="M8" s="3"/>
      <c r="N8" s="3"/>
      <c r="O8" s="3"/>
      <c r="P8" s="1"/>
    </row>
    <row r="9" spans="1:16" ht="27" customHeight="1" x14ac:dyDescent="0.25">
      <c r="A9" s="1"/>
      <c r="B9" s="11" t="s">
        <v>12</v>
      </c>
      <c r="C9" s="11"/>
      <c r="D9" s="12"/>
      <c r="E9" s="12"/>
      <c r="F9" s="3"/>
      <c r="G9" s="3"/>
      <c r="H9" s="3"/>
      <c r="I9" s="3"/>
      <c r="J9" s="3"/>
      <c r="K9" s="3"/>
      <c r="L9" s="3"/>
      <c r="M9" s="3"/>
      <c r="N9" s="3"/>
      <c r="O9" s="3"/>
      <c r="P9" s="1"/>
    </row>
    <row r="10" spans="1:16" ht="43.5" customHeight="1" x14ac:dyDescent="0.25">
      <c r="A10" s="1"/>
      <c r="B10" s="11" t="s">
        <v>13</v>
      </c>
      <c r="C10" s="11" t="s">
        <v>14</v>
      </c>
      <c r="D10" s="7">
        <v>3320600</v>
      </c>
      <c r="E10" s="8" t="s">
        <v>4</v>
      </c>
      <c r="F10" s="3"/>
      <c r="G10" s="3"/>
      <c r="H10" s="3"/>
      <c r="I10" s="3"/>
      <c r="J10" s="3"/>
      <c r="K10" s="3"/>
      <c r="L10" s="3"/>
      <c r="M10" s="3"/>
      <c r="N10" s="3"/>
      <c r="O10" s="3"/>
      <c r="P10" s="1"/>
    </row>
    <row r="11" spans="1:16" ht="15.75" x14ac:dyDescent="0.25">
      <c r="A11" s="1"/>
      <c r="B11" s="11" t="s">
        <v>15</v>
      </c>
      <c r="C11" s="11" t="s">
        <v>16</v>
      </c>
      <c r="D11" s="7">
        <v>912100</v>
      </c>
      <c r="E11" s="9">
        <v>572000</v>
      </c>
      <c r="F11" s="3"/>
      <c r="G11" s="3"/>
      <c r="H11" s="3"/>
      <c r="I11" s="3"/>
      <c r="J11" s="3"/>
      <c r="K11" s="3"/>
      <c r="L11" s="3"/>
      <c r="M11" s="3"/>
      <c r="N11" s="3"/>
      <c r="O11" s="3"/>
      <c r="P11" s="1"/>
    </row>
    <row r="12" spans="1:16" ht="15.75" x14ac:dyDescent="0.25">
      <c r="A12" s="1"/>
      <c r="B12" s="11" t="s">
        <v>17</v>
      </c>
      <c r="C12" s="11"/>
      <c r="D12" s="13">
        <v>4232700</v>
      </c>
      <c r="E12" s="13">
        <v>572000</v>
      </c>
      <c r="F12" s="3"/>
      <c r="G12" s="3"/>
      <c r="H12" s="3"/>
      <c r="I12" s="3"/>
      <c r="J12" s="3"/>
      <c r="K12" s="3"/>
      <c r="L12" s="3"/>
      <c r="M12" s="3"/>
      <c r="N12" s="3"/>
      <c r="O12" s="3"/>
      <c r="P12" s="1"/>
    </row>
    <row r="13" spans="1:16" ht="47.1" customHeight="1" x14ac:dyDescent="0.25">
      <c r="A13" s="1"/>
      <c r="B13" s="14" t="s">
        <v>18</v>
      </c>
      <c r="C13" s="14"/>
      <c r="D13" s="15"/>
      <c r="E13" s="12"/>
      <c r="F13" s="3"/>
      <c r="G13" s="3"/>
      <c r="H13" s="3"/>
      <c r="I13" s="3"/>
      <c r="J13" s="3"/>
      <c r="K13" s="3"/>
      <c r="L13" s="3"/>
      <c r="M13" s="3"/>
      <c r="N13" s="3"/>
      <c r="O13" s="3"/>
      <c r="P13" s="1"/>
    </row>
    <row r="14" spans="1:16" ht="29.45" customHeight="1" x14ac:dyDescent="0.25">
      <c r="A14" s="1"/>
      <c r="B14" s="16" t="s">
        <v>19</v>
      </c>
      <c r="C14" s="16" t="s">
        <v>20</v>
      </c>
      <c r="D14" s="15"/>
      <c r="E14" s="12"/>
      <c r="F14" s="3"/>
      <c r="G14" s="3"/>
      <c r="H14" s="3"/>
      <c r="I14" s="3"/>
      <c r="J14" s="3"/>
      <c r="K14" s="3"/>
      <c r="L14" s="3"/>
      <c r="M14" s="3"/>
      <c r="N14" s="3"/>
      <c r="O14" s="3"/>
      <c r="P14" s="1"/>
    </row>
    <row r="15" spans="1:16" ht="15.75" x14ac:dyDescent="0.25">
      <c r="A15" s="1"/>
      <c r="B15" s="14" t="s">
        <v>21</v>
      </c>
      <c r="C15" s="14" t="s">
        <v>22</v>
      </c>
      <c r="D15" s="7">
        <v>2381800</v>
      </c>
      <c r="E15" s="7">
        <v>1157600</v>
      </c>
      <c r="F15" s="3"/>
      <c r="G15" s="3"/>
      <c r="H15" s="3"/>
      <c r="I15" s="3"/>
      <c r="J15" s="3"/>
      <c r="K15" s="3"/>
      <c r="L15" s="3"/>
      <c r="M15" s="3"/>
      <c r="N15" s="3"/>
      <c r="O15" s="3"/>
      <c r="P15" s="1"/>
    </row>
    <row r="16" spans="1:16" ht="33" customHeight="1" x14ac:dyDescent="0.25">
      <c r="A16" s="1"/>
      <c r="B16" s="17" t="s">
        <v>23</v>
      </c>
      <c r="C16" s="17" t="s">
        <v>24</v>
      </c>
      <c r="D16" s="7">
        <v>1874400</v>
      </c>
      <c r="E16" s="7">
        <v>533100</v>
      </c>
      <c r="F16" s="3"/>
      <c r="G16" s="3"/>
      <c r="H16" s="3"/>
      <c r="I16" s="3"/>
      <c r="J16" s="3"/>
      <c r="K16" s="3"/>
      <c r="L16" s="3"/>
      <c r="M16" s="3"/>
      <c r="N16" s="3"/>
      <c r="O16" s="3"/>
      <c r="P16" s="1"/>
    </row>
    <row r="17" spans="1:16" ht="21" customHeight="1" x14ac:dyDescent="0.25">
      <c r="A17" s="1"/>
      <c r="B17" s="14" t="s">
        <v>25</v>
      </c>
      <c r="C17" s="14" t="s">
        <v>26</v>
      </c>
      <c r="D17" s="7">
        <v>2526900</v>
      </c>
      <c r="E17" s="7">
        <v>1640100</v>
      </c>
      <c r="F17" s="3"/>
      <c r="G17" s="3"/>
      <c r="H17" s="3"/>
      <c r="I17" s="3"/>
      <c r="J17" s="3"/>
      <c r="K17" s="3"/>
      <c r="L17" s="3"/>
      <c r="M17" s="3"/>
      <c r="N17" s="3"/>
      <c r="O17" s="3"/>
      <c r="P17" s="1"/>
    </row>
    <row r="18" spans="1:16" ht="24.95" customHeight="1" x14ac:dyDescent="0.25">
      <c r="A18" s="1"/>
      <c r="B18" s="14" t="s">
        <v>27</v>
      </c>
      <c r="C18" s="14" t="s">
        <v>28</v>
      </c>
      <c r="D18" s="7">
        <v>1333000</v>
      </c>
      <c r="E18" s="7">
        <v>546400</v>
      </c>
      <c r="F18" s="3"/>
      <c r="G18" s="3"/>
      <c r="H18" s="3"/>
      <c r="I18" s="3"/>
      <c r="J18" s="3"/>
      <c r="K18" s="3"/>
      <c r="L18" s="3"/>
      <c r="M18" s="3"/>
      <c r="N18" s="3"/>
      <c r="O18" s="3"/>
      <c r="P18" s="1"/>
    </row>
    <row r="19" spans="1:16" ht="24.95" customHeight="1" x14ac:dyDescent="0.25">
      <c r="A19" s="1"/>
      <c r="B19" s="14" t="s">
        <v>29</v>
      </c>
      <c r="C19" s="14" t="s">
        <v>30</v>
      </c>
      <c r="D19" s="7">
        <v>3997900</v>
      </c>
      <c r="E19" s="7">
        <v>2786200</v>
      </c>
      <c r="F19" s="3"/>
      <c r="G19" s="3"/>
      <c r="H19" s="3"/>
      <c r="I19" s="3"/>
      <c r="J19" s="3"/>
      <c r="K19" s="3"/>
      <c r="L19" s="3"/>
      <c r="M19" s="3"/>
      <c r="N19" s="3"/>
      <c r="O19" s="3"/>
      <c r="P19" s="1"/>
    </row>
    <row r="20" spans="1:16" ht="48" customHeight="1" x14ac:dyDescent="0.25">
      <c r="A20" s="1"/>
      <c r="B20" s="14" t="s">
        <v>31</v>
      </c>
      <c r="C20" s="14"/>
      <c r="D20" s="18">
        <v>12114000</v>
      </c>
      <c r="E20" s="19">
        <v>6663400</v>
      </c>
      <c r="F20" s="3"/>
      <c r="G20" s="3"/>
      <c r="H20" s="3"/>
      <c r="I20" s="3"/>
      <c r="J20" s="3"/>
      <c r="K20" s="3"/>
      <c r="L20" s="3"/>
      <c r="M20" s="3"/>
      <c r="N20" s="3"/>
      <c r="O20" s="3"/>
      <c r="P20" s="1"/>
    </row>
    <row r="21" spans="1:16" ht="30.6" customHeight="1" x14ac:dyDescent="0.25">
      <c r="A21" s="1"/>
      <c r="B21" s="16" t="s">
        <v>32</v>
      </c>
      <c r="C21" s="16"/>
      <c r="D21" s="15"/>
      <c r="E21" s="15"/>
      <c r="F21" s="3"/>
      <c r="G21" s="3"/>
      <c r="H21" s="3"/>
      <c r="I21" s="3"/>
      <c r="J21" s="3"/>
      <c r="K21" s="3"/>
      <c r="L21" s="3"/>
      <c r="M21" s="3"/>
      <c r="N21" s="3"/>
      <c r="O21" s="3"/>
      <c r="P21" s="1"/>
    </row>
    <row r="22" spans="1:16" ht="42.95" customHeight="1" x14ac:dyDescent="0.25">
      <c r="A22" s="1"/>
      <c r="B22" s="20" t="s">
        <v>33</v>
      </c>
      <c r="C22" s="20" t="s">
        <v>34</v>
      </c>
      <c r="D22" s="7">
        <v>1697700</v>
      </c>
      <c r="E22" s="7">
        <v>1463000</v>
      </c>
      <c r="F22" s="3"/>
      <c r="G22" s="3"/>
      <c r="H22" s="3"/>
      <c r="I22" s="3"/>
      <c r="J22" s="3"/>
      <c r="K22" s="3"/>
      <c r="L22" s="3"/>
      <c r="M22" s="3"/>
      <c r="N22" s="3"/>
      <c r="O22" s="3"/>
      <c r="P22" s="1"/>
    </row>
    <row r="23" spans="1:16" ht="44.1" customHeight="1" x14ac:dyDescent="0.25">
      <c r="A23" s="1"/>
      <c r="B23" s="20" t="s">
        <v>35</v>
      </c>
      <c r="C23" s="20" t="s">
        <v>36</v>
      </c>
      <c r="D23" s="7">
        <v>809200</v>
      </c>
      <c r="E23" s="7">
        <v>122000</v>
      </c>
      <c r="F23" s="3"/>
      <c r="G23" s="3"/>
      <c r="H23" s="3"/>
      <c r="I23" s="3"/>
      <c r="J23" s="3"/>
      <c r="K23" s="3"/>
      <c r="L23" s="3"/>
      <c r="M23" s="3"/>
      <c r="N23" s="3"/>
      <c r="O23" s="3"/>
      <c r="P23" s="1"/>
    </row>
    <row r="24" spans="1:16" ht="15.75" x14ac:dyDescent="0.25">
      <c r="A24" s="1"/>
      <c r="B24" s="20" t="s">
        <v>37</v>
      </c>
      <c r="C24" s="20" t="s">
        <v>38</v>
      </c>
      <c r="D24" s="7">
        <v>268500</v>
      </c>
      <c r="E24" s="7">
        <v>8000</v>
      </c>
      <c r="F24" s="3"/>
      <c r="G24" s="3"/>
      <c r="H24" s="3"/>
      <c r="I24" s="3"/>
      <c r="J24" s="3"/>
      <c r="K24" s="3"/>
      <c r="L24" s="3"/>
      <c r="M24" s="3"/>
      <c r="N24" s="3"/>
      <c r="O24" s="3"/>
      <c r="P24" s="1"/>
    </row>
    <row r="25" spans="1:16" ht="15.75" x14ac:dyDescent="0.25">
      <c r="A25" s="1"/>
      <c r="B25" s="14" t="s">
        <v>39</v>
      </c>
      <c r="C25" s="14"/>
      <c r="D25" s="18">
        <v>2775400</v>
      </c>
      <c r="E25" s="18">
        <v>1593000</v>
      </c>
      <c r="F25" s="3"/>
      <c r="G25" s="3"/>
      <c r="H25" s="3"/>
      <c r="I25" s="3"/>
      <c r="J25" s="3"/>
      <c r="K25" s="3"/>
      <c r="L25" s="3"/>
      <c r="M25" s="3"/>
      <c r="N25" s="3"/>
      <c r="O25" s="3"/>
      <c r="P25" s="1"/>
    </row>
    <row r="26" spans="1:16" ht="21.6" customHeight="1" x14ac:dyDescent="0.25">
      <c r="A26" s="1"/>
      <c r="B26" s="21" t="s">
        <v>40</v>
      </c>
      <c r="C26" s="21"/>
      <c r="D26" s="22">
        <v>676800</v>
      </c>
      <c r="E26" s="22">
        <v>102500</v>
      </c>
      <c r="F26" s="3"/>
      <c r="G26" s="3"/>
      <c r="H26" s="3"/>
      <c r="I26" s="3"/>
      <c r="J26" s="3"/>
      <c r="K26" s="3"/>
      <c r="L26" s="3"/>
      <c r="M26" s="3"/>
      <c r="N26" s="3"/>
      <c r="O26" s="3"/>
      <c r="P26" s="1"/>
    </row>
    <row r="27" spans="1:16" ht="32.1" customHeight="1" x14ac:dyDescent="0.25">
      <c r="A27" s="1"/>
      <c r="B27" s="16" t="s">
        <v>41</v>
      </c>
      <c r="C27" s="16" t="s">
        <v>42</v>
      </c>
      <c r="D27" s="7">
        <v>1694000</v>
      </c>
      <c r="E27" s="23" t="s">
        <v>4</v>
      </c>
      <c r="F27" s="3"/>
      <c r="G27" s="3"/>
      <c r="H27" s="3"/>
      <c r="I27" s="3"/>
      <c r="J27" s="3"/>
      <c r="K27" s="3"/>
      <c r="L27" s="3"/>
      <c r="M27" s="3"/>
      <c r="N27" s="3"/>
      <c r="O27" s="3"/>
      <c r="P27" s="1"/>
    </row>
    <row r="28" spans="1:16" ht="35.1" customHeight="1" x14ac:dyDescent="0.25">
      <c r="A28" s="1"/>
      <c r="B28" s="14" t="s">
        <v>43</v>
      </c>
      <c r="C28" s="14" t="s">
        <v>44</v>
      </c>
      <c r="D28" s="7">
        <v>1655800</v>
      </c>
      <c r="E28" s="7">
        <v>1447400</v>
      </c>
      <c r="F28" s="3"/>
      <c r="G28" s="3"/>
      <c r="H28" s="3"/>
      <c r="I28" s="3"/>
      <c r="J28" s="3"/>
      <c r="K28" s="3"/>
      <c r="L28" s="3"/>
      <c r="M28" s="3"/>
      <c r="N28" s="3"/>
      <c r="O28" s="3"/>
      <c r="P28" s="1"/>
    </row>
    <row r="29" spans="1:16" ht="32.1" customHeight="1" x14ac:dyDescent="0.25">
      <c r="A29" s="1"/>
      <c r="B29" s="14" t="s">
        <v>45</v>
      </c>
      <c r="C29" s="14" t="s">
        <v>46</v>
      </c>
      <c r="D29" s="7">
        <v>80000</v>
      </c>
      <c r="E29" s="7">
        <v>80000</v>
      </c>
      <c r="F29" s="3"/>
      <c r="G29" s="3"/>
      <c r="H29" s="3"/>
      <c r="I29" s="3"/>
      <c r="J29" s="3"/>
      <c r="K29" s="3"/>
      <c r="L29" s="3"/>
      <c r="M29" s="3"/>
      <c r="N29" s="3"/>
      <c r="O29" s="3"/>
      <c r="P29" s="1"/>
    </row>
    <row r="30" spans="1:16" ht="32.1" customHeight="1" x14ac:dyDescent="0.25">
      <c r="A30" s="1"/>
      <c r="B30" s="20" t="s">
        <v>47</v>
      </c>
      <c r="C30" s="20" t="s">
        <v>46</v>
      </c>
      <c r="D30" s="7">
        <v>571000</v>
      </c>
      <c r="E30" s="7">
        <v>32000</v>
      </c>
      <c r="F30" s="3"/>
      <c r="G30" s="3"/>
      <c r="H30" s="3"/>
      <c r="I30" s="3"/>
      <c r="J30" s="3"/>
      <c r="K30" s="3"/>
      <c r="L30" s="3"/>
      <c r="M30" s="3"/>
      <c r="N30" s="3"/>
      <c r="O30" s="3"/>
      <c r="P30" s="1"/>
    </row>
    <row r="31" spans="1:16" ht="57" customHeight="1" x14ac:dyDescent="0.25">
      <c r="A31" s="1"/>
      <c r="B31" s="20" t="s">
        <v>48</v>
      </c>
      <c r="C31" s="20" t="s">
        <v>49</v>
      </c>
      <c r="D31" s="7">
        <v>3144200</v>
      </c>
      <c r="E31" s="9">
        <v>1850100</v>
      </c>
      <c r="F31" s="3"/>
      <c r="G31" s="3"/>
      <c r="H31" s="3"/>
      <c r="I31" s="3"/>
      <c r="J31" s="3"/>
      <c r="K31" s="3"/>
      <c r="L31" s="3"/>
      <c r="M31" s="3"/>
      <c r="N31" s="3"/>
      <c r="O31" s="3"/>
      <c r="P31" s="1"/>
    </row>
    <row r="32" spans="1:16" ht="15.75" x14ac:dyDescent="0.25">
      <c r="A32" s="1"/>
      <c r="B32" s="24" t="s">
        <v>50</v>
      </c>
      <c r="C32" s="24"/>
      <c r="D32" s="18">
        <v>22711200</v>
      </c>
      <c r="E32" s="18">
        <v>11768400</v>
      </c>
      <c r="F32" s="3"/>
      <c r="G32" s="3"/>
      <c r="H32" s="3"/>
      <c r="I32" s="3"/>
      <c r="J32" s="3"/>
      <c r="K32" s="3"/>
      <c r="L32" s="3"/>
      <c r="M32" s="3"/>
      <c r="N32" s="3"/>
      <c r="O32" s="3"/>
      <c r="P32" s="1"/>
    </row>
    <row r="33" spans="1:16" ht="15.75" x14ac:dyDescent="0.25">
      <c r="A33" s="1"/>
      <c r="B33" s="25" t="s">
        <v>51</v>
      </c>
      <c r="C33" s="25"/>
      <c r="D33" s="15"/>
      <c r="E33" s="15"/>
      <c r="F33" s="3"/>
      <c r="G33" s="3"/>
      <c r="H33" s="3"/>
      <c r="I33" s="3"/>
      <c r="J33" s="3"/>
      <c r="K33" s="3"/>
      <c r="L33" s="3"/>
      <c r="M33" s="3"/>
      <c r="N33" s="3"/>
      <c r="O33" s="3"/>
      <c r="P33" s="1"/>
    </row>
    <row r="34" spans="1:16" ht="21.6" customHeight="1" x14ac:dyDescent="0.25">
      <c r="A34" s="1"/>
      <c r="B34" s="26" t="s">
        <v>52</v>
      </c>
      <c r="C34" s="26" t="s">
        <v>53</v>
      </c>
      <c r="D34" s="7">
        <v>6558500</v>
      </c>
      <c r="E34" s="9">
        <v>4874400</v>
      </c>
      <c r="F34" s="3"/>
      <c r="G34" s="3"/>
      <c r="H34" s="3"/>
      <c r="I34" s="3"/>
      <c r="J34" s="3"/>
      <c r="K34" s="3"/>
      <c r="L34" s="3"/>
      <c r="M34" s="3"/>
      <c r="N34" s="3"/>
      <c r="O34" s="3"/>
      <c r="P34" s="1"/>
    </row>
    <row r="35" spans="1:16" ht="15.75" x14ac:dyDescent="0.25">
      <c r="A35" s="1"/>
      <c r="B35" s="27" t="s">
        <v>54</v>
      </c>
      <c r="C35" s="27" t="s">
        <v>55</v>
      </c>
      <c r="D35" s="7">
        <v>1338900</v>
      </c>
      <c r="E35" s="9">
        <v>160500</v>
      </c>
      <c r="F35" s="3"/>
      <c r="G35" s="3"/>
      <c r="H35" s="3"/>
      <c r="I35" s="3"/>
      <c r="J35" s="3"/>
      <c r="K35" s="3"/>
      <c r="L35" s="3"/>
      <c r="M35" s="3"/>
      <c r="N35" s="3"/>
      <c r="O35" s="3"/>
      <c r="P35" s="1"/>
    </row>
    <row r="36" spans="1:16" ht="21.95" customHeight="1" x14ac:dyDescent="0.25">
      <c r="A36" s="1"/>
      <c r="B36" s="26" t="s">
        <v>56</v>
      </c>
      <c r="C36" s="26" t="s">
        <v>57</v>
      </c>
      <c r="D36" s="7">
        <v>989000</v>
      </c>
      <c r="E36" s="7">
        <v>118500</v>
      </c>
      <c r="F36" s="3"/>
      <c r="G36" s="3"/>
      <c r="H36" s="3"/>
      <c r="I36" s="3"/>
      <c r="J36" s="3"/>
      <c r="K36" s="3"/>
      <c r="L36" s="3"/>
      <c r="M36" s="3"/>
      <c r="N36" s="3"/>
      <c r="O36" s="3"/>
      <c r="P36" s="1"/>
    </row>
    <row r="37" spans="1:16" ht="51" customHeight="1" x14ac:dyDescent="0.25">
      <c r="A37" s="1"/>
      <c r="B37" s="26" t="s">
        <v>58</v>
      </c>
      <c r="C37" s="26" t="s">
        <v>59</v>
      </c>
      <c r="D37" s="7">
        <v>1179400</v>
      </c>
      <c r="E37" s="28">
        <v>755100</v>
      </c>
      <c r="F37" s="3"/>
      <c r="G37" s="3"/>
      <c r="H37" s="3"/>
      <c r="I37" s="3"/>
      <c r="J37" s="3"/>
      <c r="K37" s="3"/>
      <c r="L37" s="3"/>
      <c r="M37" s="3"/>
      <c r="N37" s="3"/>
      <c r="O37" s="3"/>
      <c r="P37" s="1"/>
    </row>
    <row r="38" spans="1:16" ht="15.75" x14ac:dyDescent="0.25">
      <c r="A38" s="1"/>
      <c r="B38" s="27" t="s">
        <v>60</v>
      </c>
      <c r="C38" s="27" t="s">
        <v>61</v>
      </c>
      <c r="D38" s="7">
        <v>4926300</v>
      </c>
      <c r="E38" s="7">
        <v>4036800</v>
      </c>
      <c r="F38" s="3"/>
      <c r="G38" s="3"/>
      <c r="H38" s="3"/>
      <c r="I38" s="3"/>
      <c r="J38" s="3"/>
      <c r="K38" s="3"/>
      <c r="L38" s="3"/>
      <c r="M38" s="3"/>
      <c r="N38" s="3"/>
      <c r="O38" s="3"/>
      <c r="P38" s="1"/>
    </row>
    <row r="39" spans="1:16" ht="15.75" x14ac:dyDescent="0.25">
      <c r="A39" s="1"/>
      <c r="B39" s="27" t="s">
        <v>62</v>
      </c>
      <c r="C39" s="27"/>
      <c r="D39" s="29">
        <v>14992100</v>
      </c>
      <c r="E39" s="29">
        <v>9945300</v>
      </c>
      <c r="F39" s="3"/>
      <c r="G39" s="3"/>
      <c r="H39" s="3"/>
      <c r="I39" s="3"/>
      <c r="J39" s="3"/>
      <c r="K39" s="3"/>
      <c r="L39" s="3"/>
      <c r="M39" s="3"/>
      <c r="N39" s="3"/>
      <c r="O39" s="3"/>
      <c r="P39" s="1"/>
    </row>
    <row r="40" spans="1:16" ht="15.75" x14ac:dyDescent="0.25">
      <c r="A40" s="1"/>
      <c r="B40" s="30" t="s">
        <v>63</v>
      </c>
      <c r="C40" s="30" t="s">
        <v>64</v>
      </c>
      <c r="D40" s="31">
        <v>1000000</v>
      </c>
      <c r="E40" s="31">
        <v>1000000</v>
      </c>
      <c r="F40" s="3"/>
      <c r="G40" s="3"/>
      <c r="H40" s="3"/>
      <c r="I40" s="3"/>
      <c r="J40" s="3"/>
      <c r="K40" s="3"/>
      <c r="L40" s="3"/>
      <c r="M40" s="3"/>
      <c r="N40" s="3"/>
      <c r="O40" s="3"/>
      <c r="P40" s="1"/>
    </row>
    <row r="41" spans="1:16" ht="15.75" x14ac:dyDescent="0.25">
      <c r="A41" s="1"/>
      <c r="B41" s="32" t="s">
        <v>65</v>
      </c>
      <c r="C41" s="32"/>
      <c r="D41" s="33">
        <v>51256500</v>
      </c>
      <c r="E41" s="33">
        <v>23860700</v>
      </c>
      <c r="F41" s="3"/>
      <c r="G41" s="3"/>
      <c r="H41" s="3"/>
      <c r="I41" s="3"/>
      <c r="J41" s="3"/>
      <c r="K41" s="3"/>
      <c r="L41" s="3"/>
      <c r="M41" s="3"/>
      <c r="N41" s="3"/>
      <c r="O41" s="3"/>
      <c r="P41" s="1"/>
    </row>
    <row r="42" spans="1:16" ht="15.75" x14ac:dyDescent="0.25">
      <c r="A42" s="1"/>
      <c r="B42" s="34"/>
      <c r="C42" s="34"/>
      <c r="D42" s="3"/>
      <c r="E42" s="3"/>
      <c r="F42" s="3"/>
      <c r="G42" s="3"/>
      <c r="H42" s="3"/>
      <c r="I42" s="3"/>
      <c r="J42" s="3"/>
      <c r="K42" s="3"/>
      <c r="L42" s="3"/>
      <c r="M42" s="3"/>
      <c r="N42" s="3"/>
      <c r="O42" s="3"/>
      <c r="P42" s="1"/>
    </row>
    <row r="43" spans="1:16" ht="15.75" x14ac:dyDescent="0.25">
      <c r="A43" s="1"/>
      <c r="B43" s="3"/>
      <c r="C43" s="3"/>
      <c r="D43" s="3"/>
      <c r="E43" s="3"/>
      <c r="F43" s="3"/>
      <c r="G43" s="3"/>
      <c r="H43" s="3"/>
      <c r="I43" s="3"/>
      <c r="J43" s="3"/>
      <c r="K43" s="3"/>
      <c r="L43" s="3"/>
      <c r="M43" s="3"/>
      <c r="N43" s="3"/>
      <c r="O43" s="3"/>
      <c r="P43" s="1"/>
    </row>
    <row r="44" spans="1:16" ht="15.75" x14ac:dyDescent="0.25">
      <c r="A44" s="1"/>
      <c r="B44" s="3"/>
      <c r="C44" s="3"/>
      <c r="D44" s="3"/>
      <c r="E44" s="3"/>
      <c r="F44" s="3"/>
      <c r="G44" s="3"/>
      <c r="H44" s="3"/>
      <c r="I44" s="3"/>
      <c r="J44" s="3"/>
      <c r="K44" s="3"/>
      <c r="L44" s="3"/>
      <c r="M44" s="3"/>
      <c r="N44" s="3"/>
      <c r="O44" s="3"/>
      <c r="P44" s="1"/>
    </row>
    <row r="45" spans="1:16" ht="15.75" x14ac:dyDescent="0.25">
      <c r="A45" s="1"/>
      <c r="B45" s="3"/>
      <c r="C45" s="3"/>
      <c r="D45" s="3"/>
      <c r="E45" s="3"/>
      <c r="F45" s="3"/>
      <c r="G45" s="3"/>
      <c r="H45" s="3"/>
      <c r="I45" s="3"/>
      <c r="J45" s="3"/>
      <c r="K45" s="3"/>
      <c r="L45" s="3"/>
      <c r="M45" s="3"/>
      <c r="N45" s="3"/>
      <c r="O45" s="3"/>
      <c r="P45" s="1"/>
    </row>
    <row r="46" spans="1:16" ht="15.75" x14ac:dyDescent="0.25">
      <c r="A46" s="1"/>
      <c r="B46" s="3"/>
      <c r="C46" s="3"/>
      <c r="D46" s="3"/>
      <c r="E46" s="3"/>
      <c r="F46" s="3"/>
      <c r="G46" s="3"/>
      <c r="H46" s="3"/>
      <c r="I46" s="3"/>
      <c r="J46" s="3"/>
      <c r="K46" s="3"/>
      <c r="L46" s="3"/>
      <c r="M46" s="3"/>
      <c r="N46" s="3"/>
      <c r="O46" s="3"/>
      <c r="P46" s="1"/>
    </row>
    <row r="47" spans="1:16" ht="15.75" x14ac:dyDescent="0.25">
      <c r="A47" s="1"/>
      <c r="B47" s="3"/>
      <c r="C47" s="3"/>
      <c r="D47" s="3"/>
      <c r="E47" s="3"/>
      <c r="F47" s="3"/>
      <c r="G47" s="3"/>
      <c r="H47" s="3"/>
      <c r="I47" s="3"/>
      <c r="J47" s="3"/>
      <c r="K47" s="3"/>
      <c r="L47" s="3"/>
      <c r="M47" s="3"/>
      <c r="N47" s="3"/>
      <c r="O47" s="3"/>
      <c r="P47" s="1"/>
    </row>
    <row r="48" spans="1:16" ht="15.75" x14ac:dyDescent="0.25">
      <c r="A48" s="1"/>
      <c r="B48" s="3"/>
      <c r="C48" s="3"/>
      <c r="D48" s="3"/>
      <c r="E48" s="3"/>
      <c r="F48" s="3"/>
      <c r="G48" s="3"/>
      <c r="H48" s="3"/>
      <c r="I48" s="3"/>
      <c r="J48" s="3"/>
      <c r="K48" s="3"/>
      <c r="L48" s="3"/>
      <c r="M48" s="3"/>
      <c r="N48" s="3"/>
      <c r="O48" s="3"/>
      <c r="P48" s="1"/>
    </row>
    <row r="49" spans="1:16" ht="15.75" x14ac:dyDescent="0.25">
      <c r="A49" s="1"/>
      <c r="B49" s="3"/>
      <c r="C49" s="3"/>
      <c r="D49" s="3"/>
      <c r="E49" s="3"/>
      <c r="F49" s="3"/>
      <c r="G49" s="3"/>
      <c r="H49" s="3"/>
      <c r="I49" s="3"/>
      <c r="J49" s="3"/>
      <c r="K49" s="3"/>
      <c r="L49" s="3"/>
      <c r="M49" s="3"/>
      <c r="N49" s="3"/>
      <c r="O49" s="3"/>
      <c r="P49" s="1"/>
    </row>
    <row r="50" spans="1:16" ht="15.75" x14ac:dyDescent="0.25">
      <c r="A50" s="1"/>
      <c r="B50" s="3"/>
      <c r="C50" s="3"/>
      <c r="D50" s="3"/>
      <c r="E50" s="3"/>
      <c r="F50" s="3"/>
      <c r="G50" s="3"/>
      <c r="H50" s="3"/>
      <c r="I50" s="3"/>
      <c r="J50" s="3"/>
      <c r="K50" s="3"/>
      <c r="L50" s="3"/>
      <c r="M50" s="3"/>
      <c r="N50" s="3"/>
      <c r="O50" s="3"/>
      <c r="P50" s="1"/>
    </row>
    <row r="51" spans="1:16" ht="15.75" x14ac:dyDescent="0.25">
      <c r="A51" s="1"/>
      <c r="B51" s="3"/>
      <c r="C51" s="3"/>
      <c r="D51" s="3"/>
      <c r="E51" s="3"/>
      <c r="F51" s="3"/>
      <c r="G51" s="3"/>
      <c r="H51" s="3"/>
      <c r="I51" s="3"/>
      <c r="J51" s="3"/>
      <c r="K51" s="3"/>
      <c r="L51" s="3"/>
      <c r="M51" s="3"/>
      <c r="N51" s="3"/>
      <c r="O51" s="3"/>
      <c r="P51" s="1"/>
    </row>
    <row r="52" spans="1:16" ht="15.75" x14ac:dyDescent="0.25">
      <c r="A52" s="1"/>
      <c r="B52" s="3"/>
      <c r="C52" s="3"/>
      <c r="D52" s="3"/>
      <c r="E52" s="3"/>
      <c r="F52" s="3"/>
      <c r="G52" s="3"/>
      <c r="H52" s="3"/>
      <c r="I52" s="3"/>
      <c r="J52" s="3"/>
      <c r="K52" s="3"/>
      <c r="L52" s="3"/>
      <c r="M52" s="3"/>
      <c r="N52" s="3"/>
      <c r="O52" s="3"/>
      <c r="P52" s="1"/>
    </row>
    <row r="53" spans="1:16" ht="15.75" x14ac:dyDescent="0.25">
      <c r="A53" s="1"/>
      <c r="B53" s="3"/>
      <c r="C53" s="3"/>
      <c r="D53" s="3"/>
      <c r="E53" s="3"/>
      <c r="F53" s="3"/>
      <c r="G53" s="3"/>
      <c r="H53" s="3"/>
      <c r="I53" s="3"/>
      <c r="J53" s="3"/>
      <c r="K53" s="3"/>
      <c r="L53" s="3"/>
      <c r="M53" s="3"/>
      <c r="N53" s="3"/>
      <c r="O53" s="3"/>
      <c r="P53" s="1"/>
    </row>
    <row r="54" spans="1:16" ht="15.75" x14ac:dyDescent="0.25">
      <c r="A54" s="1"/>
      <c r="B54" s="35"/>
      <c r="C54" s="35"/>
      <c r="D54" s="35"/>
      <c r="E54" s="35"/>
      <c r="F54" s="3"/>
      <c r="G54" s="3"/>
      <c r="H54" s="3"/>
      <c r="I54" s="3"/>
      <c r="J54" s="3"/>
      <c r="K54" s="3"/>
      <c r="L54" s="3"/>
      <c r="M54" s="3"/>
      <c r="N54" s="3"/>
      <c r="O54" s="3"/>
      <c r="P54" s="1"/>
    </row>
    <row r="55" spans="1:16" ht="15.75" x14ac:dyDescent="0.25">
      <c r="A55" s="1"/>
      <c r="B55" s="3"/>
      <c r="C55" s="3"/>
      <c r="D55" s="3"/>
      <c r="E55" s="3"/>
      <c r="F55" s="3"/>
      <c r="G55" s="3"/>
      <c r="H55" s="3"/>
      <c r="I55" s="3"/>
      <c r="J55" s="3"/>
      <c r="K55" s="3"/>
      <c r="L55" s="3"/>
      <c r="M55" s="3"/>
      <c r="N55" s="3"/>
      <c r="O55" s="3"/>
      <c r="P55" s="1"/>
    </row>
    <row r="56" spans="1:16" ht="15.75" x14ac:dyDescent="0.25">
      <c r="A56" s="1"/>
      <c r="B56" s="3"/>
      <c r="C56" s="3"/>
      <c r="D56" s="3"/>
      <c r="E56" s="3"/>
      <c r="F56" s="3"/>
      <c r="G56" s="3"/>
      <c r="H56" s="3"/>
      <c r="I56" s="3"/>
      <c r="J56" s="3"/>
      <c r="K56" s="3"/>
      <c r="L56" s="3"/>
      <c r="M56" s="3"/>
      <c r="N56" s="3"/>
      <c r="O56" s="3"/>
      <c r="P56" s="1"/>
    </row>
    <row r="57" spans="1:16" ht="15.75" x14ac:dyDescent="0.25">
      <c r="A57" s="1"/>
      <c r="B57" s="3"/>
      <c r="C57" s="3"/>
      <c r="D57" s="3"/>
      <c r="E57" s="3"/>
      <c r="F57" s="3"/>
      <c r="G57" s="3"/>
      <c r="H57" s="3"/>
      <c r="I57" s="3"/>
      <c r="J57" s="3"/>
      <c r="K57" s="3"/>
      <c r="L57" s="3"/>
      <c r="M57" s="3"/>
      <c r="N57" s="3"/>
      <c r="O57" s="3"/>
      <c r="P57" s="1"/>
    </row>
    <row r="58" spans="1:16" ht="15.75" x14ac:dyDescent="0.25">
      <c r="A58" s="1"/>
      <c r="B58" s="3"/>
      <c r="C58" s="3"/>
      <c r="D58" s="3"/>
      <c r="E58" s="3"/>
      <c r="F58" s="3"/>
      <c r="G58" s="3"/>
      <c r="H58" s="3"/>
      <c r="I58" s="3"/>
      <c r="J58" s="3"/>
      <c r="K58" s="3"/>
      <c r="L58" s="3"/>
      <c r="M58" s="3"/>
      <c r="N58" s="3"/>
      <c r="O58" s="3"/>
      <c r="P58" s="1"/>
    </row>
    <row r="59" spans="1:16" ht="15.75" x14ac:dyDescent="0.25">
      <c r="A59" s="1"/>
      <c r="B59" s="3"/>
      <c r="C59" s="3"/>
      <c r="D59" s="3"/>
      <c r="E59" s="3"/>
      <c r="F59" s="3"/>
      <c r="G59" s="3"/>
      <c r="H59" s="3"/>
      <c r="I59" s="3"/>
      <c r="J59" s="3"/>
      <c r="K59" s="3"/>
      <c r="L59" s="3"/>
      <c r="M59" s="3"/>
      <c r="N59" s="3"/>
      <c r="O59" s="3"/>
      <c r="P59" s="1"/>
    </row>
    <row r="60" spans="1:16" ht="15.75" x14ac:dyDescent="0.25">
      <c r="A60" s="1"/>
      <c r="B60" s="3"/>
      <c r="C60" s="3"/>
      <c r="D60" s="3"/>
      <c r="E60" s="3"/>
      <c r="F60" s="3"/>
      <c r="G60" s="3"/>
      <c r="H60" s="3"/>
      <c r="I60" s="3"/>
      <c r="J60" s="3"/>
      <c r="K60" s="3"/>
      <c r="L60" s="3"/>
      <c r="M60" s="3"/>
      <c r="N60" s="3"/>
      <c r="O60" s="3"/>
      <c r="P60" s="1"/>
    </row>
    <row r="61" spans="1:16" ht="15.75" x14ac:dyDescent="0.25">
      <c r="A61" s="1"/>
      <c r="B61" s="3"/>
      <c r="C61" s="3"/>
      <c r="D61" s="3"/>
      <c r="E61" s="3"/>
      <c r="F61" s="3"/>
      <c r="G61" s="3"/>
      <c r="H61" s="3"/>
      <c r="I61" s="3"/>
      <c r="J61" s="3"/>
      <c r="K61" s="3"/>
      <c r="L61" s="3"/>
      <c r="M61" s="3"/>
      <c r="N61" s="3"/>
      <c r="O61" s="3"/>
      <c r="P61" s="1"/>
    </row>
    <row r="62" spans="1:16" ht="15.75" x14ac:dyDescent="0.25">
      <c r="A62" s="1"/>
      <c r="B62" s="3"/>
      <c r="C62" s="3"/>
      <c r="D62" s="3"/>
      <c r="E62" s="3"/>
      <c r="F62" s="3"/>
      <c r="G62" s="3"/>
      <c r="H62" s="3"/>
      <c r="I62" s="3"/>
      <c r="J62" s="3"/>
      <c r="K62" s="3"/>
      <c r="L62" s="3"/>
      <c r="M62" s="3"/>
      <c r="N62" s="3"/>
      <c r="O62" s="3"/>
      <c r="P62" s="1"/>
    </row>
    <row r="63" spans="1:16" ht="15.75" x14ac:dyDescent="0.25">
      <c r="A63" s="1"/>
      <c r="B63" s="3"/>
      <c r="C63" s="3"/>
      <c r="D63" s="3"/>
      <c r="E63" s="3"/>
      <c r="F63" s="3"/>
      <c r="G63" s="3"/>
      <c r="H63" s="3"/>
      <c r="I63" s="3"/>
      <c r="J63" s="3"/>
      <c r="K63" s="3"/>
      <c r="L63" s="3"/>
      <c r="M63" s="3"/>
      <c r="N63" s="3"/>
      <c r="O63" s="3"/>
      <c r="P63" s="1"/>
    </row>
    <row r="64" spans="1:16" ht="15.75" x14ac:dyDescent="0.25">
      <c r="A64" s="1"/>
      <c r="B64" s="3"/>
      <c r="C64" s="3"/>
      <c r="D64" s="3"/>
      <c r="E64" s="3"/>
      <c r="F64" s="3"/>
      <c r="G64" s="3"/>
      <c r="H64" s="3"/>
      <c r="I64" s="3"/>
      <c r="J64" s="3"/>
      <c r="K64" s="3"/>
      <c r="L64" s="3"/>
      <c r="M64" s="3"/>
      <c r="N64" s="3"/>
      <c r="O64" s="3"/>
      <c r="P64" s="1"/>
    </row>
    <row r="65" spans="1:16" ht="15.75" x14ac:dyDescent="0.25">
      <c r="A65" s="1"/>
      <c r="B65" s="3"/>
      <c r="C65" s="3"/>
      <c r="D65" s="3"/>
      <c r="E65" s="3"/>
      <c r="F65" s="3"/>
      <c r="G65" s="3"/>
      <c r="H65" s="3"/>
      <c r="I65" s="3"/>
      <c r="J65" s="3"/>
      <c r="K65" s="3"/>
      <c r="L65" s="3"/>
      <c r="M65" s="3"/>
      <c r="N65" s="3"/>
      <c r="O65" s="3"/>
      <c r="P65" s="1"/>
    </row>
    <row r="66" spans="1:16" ht="15.75" x14ac:dyDescent="0.25">
      <c r="A66" s="1"/>
      <c r="B66" s="3"/>
      <c r="C66" s="3"/>
      <c r="D66" s="3"/>
      <c r="E66" s="3"/>
      <c r="F66" s="3"/>
      <c r="G66" s="3"/>
      <c r="H66" s="3"/>
      <c r="I66" s="3"/>
      <c r="J66" s="3"/>
      <c r="K66" s="3"/>
      <c r="L66" s="3"/>
      <c r="M66" s="3"/>
      <c r="N66" s="3"/>
      <c r="O66" s="3"/>
      <c r="P66" s="1"/>
    </row>
    <row r="67" spans="1:16" ht="15.75" x14ac:dyDescent="0.25">
      <c r="A67" s="1"/>
      <c r="B67" s="3"/>
      <c r="C67" s="3"/>
      <c r="D67" s="3"/>
      <c r="E67" s="3"/>
      <c r="F67" s="3"/>
      <c r="G67" s="3"/>
      <c r="H67" s="3"/>
      <c r="I67" s="3"/>
      <c r="J67" s="3"/>
      <c r="K67" s="3"/>
      <c r="L67" s="3"/>
      <c r="M67" s="3"/>
      <c r="N67" s="3"/>
      <c r="O67" s="3"/>
      <c r="P67" s="1"/>
    </row>
    <row r="68" spans="1:16" ht="15.75" x14ac:dyDescent="0.25">
      <c r="A68" s="1"/>
      <c r="B68" s="3"/>
      <c r="C68" s="3"/>
      <c r="D68" s="3"/>
      <c r="E68" s="3"/>
      <c r="F68" s="3"/>
      <c r="G68" s="3"/>
      <c r="H68" s="3"/>
      <c r="I68" s="3"/>
      <c r="J68" s="3"/>
      <c r="K68" s="3"/>
      <c r="L68" s="3"/>
      <c r="M68" s="3"/>
      <c r="N68" s="3"/>
      <c r="O68" s="3"/>
      <c r="P68" s="1"/>
    </row>
    <row r="69" spans="1:16" ht="15.75" x14ac:dyDescent="0.25">
      <c r="A69" s="1"/>
      <c r="B69" s="3"/>
      <c r="C69" s="3"/>
      <c r="D69" s="3"/>
      <c r="E69" s="3"/>
      <c r="F69" s="3"/>
      <c r="G69" s="3"/>
      <c r="H69" s="3"/>
      <c r="I69" s="3"/>
      <c r="J69" s="3"/>
      <c r="K69" s="3"/>
      <c r="L69" s="3"/>
      <c r="M69" s="3"/>
      <c r="N69" s="3"/>
      <c r="O69" s="3"/>
      <c r="P69" s="1"/>
    </row>
    <row r="70" spans="1:16" ht="15.75" x14ac:dyDescent="0.25">
      <c r="A70" s="1"/>
      <c r="B70" s="3"/>
      <c r="C70" s="3"/>
      <c r="D70" s="3"/>
      <c r="E70" s="3"/>
      <c r="F70" s="3"/>
      <c r="G70" s="3"/>
      <c r="H70" s="3"/>
      <c r="I70" s="3"/>
      <c r="J70" s="3"/>
      <c r="K70" s="3"/>
      <c r="L70" s="3"/>
      <c r="M70" s="3"/>
      <c r="N70" s="3"/>
      <c r="O70" s="3"/>
      <c r="P70" s="1"/>
    </row>
    <row r="71" spans="1:16" ht="15.75" x14ac:dyDescent="0.25">
      <c r="A71" s="1"/>
      <c r="B71" s="3"/>
      <c r="C71" s="3"/>
      <c r="D71" s="3"/>
      <c r="E71" s="3"/>
      <c r="F71" s="3"/>
      <c r="G71" s="3"/>
      <c r="H71" s="3"/>
      <c r="I71" s="3"/>
      <c r="J71" s="3"/>
      <c r="K71" s="3"/>
      <c r="L71" s="3"/>
      <c r="M71" s="3"/>
      <c r="N71" s="3"/>
      <c r="O71" s="3"/>
      <c r="P71" s="1"/>
    </row>
    <row r="72" spans="1:16" ht="15.75" x14ac:dyDescent="0.25">
      <c r="A72" s="1"/>
      <c r="B72" s="3"/>
      <c r="C72" s="3"/>
      <c r="D72" s="3"/>
      <c r="E72" s="3"/>
      <c r="F72" s="3"/>
      <c r="G72" s="3"/>
      <c r="H72" s="3"/>
      <c r="I72" s="3"/>
      <c r="J72" s="3"/>
      <c r="K72" s="3"/>
      <c r="L72" s="3"/>
      <c r="M72" s="3"/>
      <c r="N72" s="3"/>
      <c r="O72" s="3"/>
      <c r="P72" s="1"/>
    </row>
    <row r="73" spans="1:16" ht="15.75" x14ac:dyDescent="0.25">
      <c r="A73" s="1"/>
      <c r="B73" s="3"/>
      <c r="C73" s="3"/>
      <c r="D73" s="3"/>
      <c r="E73" s="3"/>
      <c r="F73" s="3"/>
      <c r="G73" s="3"/>
      <c r="H73" s="3"/>
      <c r="I73" s="3"/>
      <c r="J73" s="3"/>
      <c r="K73" s="3"/>
      <c r="L73" s="3"/>
      <c r="M73" s="3"/>
      <c r="N73" s="3"/>
      <c r="O73" s="3"/>
      <c r="P73" s="1"/>
    </row>
    <row r="74" spans="1:16" ht="15.75" x14ac:dyDescent="0.25">
      <c r="A74" s="1"/>
      <c r="B74" s="3"/>
      <c r="C74" s="3"/>
      <c r="D74" s="3"/>
      <c r="E74" s="3"/>
      <c r="F74" s="3"/>
      <c r="G74" s="3"/>
      <c r="H74" s="3"/>
      <c r="I74" s="3"/>
      <c r="J74" s="3"/>
      <c r="K74" s="3"/>
      <c r="L74" s="3"/>
      <c r="M74" s="3"/>
      <c r="N74" s="3"/>
      <c r="O74" s="3"/>
      <c r="P74" s="1"/>
    </row>
    <row r="75" spans="1:16" ht="15.75" x14ac:dyDescent="0.25">
      <c r="A75" s="1"/>
      <c r="B75" s="3"/>
      <c r="C75" s="3"/>
      <c r="D75" s="3"/>
      <c r="E75" s="3"/>
      <c r="F75" s="3"/>
      <c r="G75" s="3"/>
      <c r="H75" s="3"/>
      <c r="I75" s="3"/>
      <c r="J75" s="3"/>
      <c r="K75" s="3"/>
      <c r="L75" s="3"/>
      <c r="M75" s="3"/>
      <c r="N75" s="3"/>
      <c r="O75" s="3"/>
      <c r="P75" s="1"/>
    </row>
    <row r="76" spans="1:16" ht="15.75" x14ac:dyDescent="0.25">
      <c r="A76" s="1"/>
      <c r="B76" s="3"/>
      <c r="C76" s="3"/>
      <c r="D76" s="3"/>
      <c r="E76" s="3"/>
      <c r="F76" s="3"/>
      <c r="G76" s="3"/>
      <c r="H76" s="3"/>
      <c r="I76" s="3"/>
      <c r="J76" s="3"/>
      <c r="K76" s="3"/>
      <c r="L76" s="3"/>
      <c r="M76" s="3"/>
      <c r="N76" s="3"/>
      <c r="O76" s="3"/>
      <c r="P76" s="1"/>
    </row>
    <row r="77" spans="1:16" ht="15.75" x14ac:dyDescent="0.25">
      <c r="A77" s="1"/>
      <c r="B77" s="3"/>
      <c r="C77" s="3"/>
      <c r="D77" s="3"/>
      <c r="E77" s="3"/>
      <c r="F77" s="3"/>
      <c r="G77" s="3"/>
      <c r="H77" s="3"/>
      <c r="I77" s="3"/>
      <c r="J77" s="3"/>
      <c r="K77" s="3"/>
      <c r="L77" s="3"/>
      <c r="M77" s="3"/>
      <c r="N77" s="3"/>
      <c r="O77" s="3"/>
      <c r="P77" s="1"/>
    </row>
    <row r="78" spans="1:16" ht="15.75" x14ac:dyDescent="0.25">
      <c r="A78" s="1"/>
      <c r="B78" s="3"/>
      <c r="C78" s="3"/>
      <c r="D78" s="3"/>
      <c r="E78" s="3"/>
      <c r="F78" s="3"/>
      <c r="G78" s="3"/>
      <c r="H78" s="3"/>
      <c r="I78" s="3"/>
      <c r="J78" s="3"/>
      <c r="K78" s="3"/>
      <c r="L78" s="3"/>
      <c r="M78" s="3"/>
      <c r="N78" s="3"/>
      <c r="O78" s="3"/>
      <c r="P78" s="1"/>
    </row>
    <row r="79" spans="1:16" ht="15.75" x14ac:dyDescent="0.25">
      <c r="A79" s="1"/>
      <c r="B79" s="3"/>
      <c r="C79" s="3"/>
      <c r="D79" s="3"/>
      <c r="E79" s="3"/>
      <c r="F79" s="3"/>
      <c r="G79" s="3"/>
      <c r="H79" s="3"/>
      <c r="I79" s="3"/>
      <c r="J79" s="3"/>
      <c r="K79" s="3"/>
      <c r="L79" s="3"/>
      <c r="M79" s="3"/>
      <c r="N79" s="3"/>
      <c r="O79" s="3"/>
      <c r="P79" s="1"/>
    </row>
    <row r="80" spans="1:16" ht="15.75" x14ac:dyDescent="0.25">
      <c r="A80" s="1"/>
      <c r="B80" s="3"/>
      <c r="C80" s="3"/>
      <c r="D80" s="3"/>
      <c r="E80" s="3"/>
      <c r="F80" s="3"/>
      <c r="G80" s="3"/>
      <c r="H80" s="3"/>
      <c r="I80" s="3"/>
      <c r="J80" s="3"/>
      <c r="K80" s="3"/>
      <c r="L80" s="3"/>
      <c r="M80" s="3"/>
      <c r="N80" s="3"/>
      <c r="O80" s="3"/>
      <c r="P80" s="1"/>
    </row>
    <row r="81" spans="1:16" ht="15.75" x14ac:dyDescent="0.25">
      <c r="A81" s="1"/>
      <c r="B81" s="3"/>
      <c r="C81" s="3"/>
      <c r="D81" s="3"/>
      <c r="E81" s="3"/>
      <c r="F81" s="3"/>
      <c r="G81" s="3"/>
      <c r="H81" s="3"/>
      <c r="I81" s="3"/>
      <c r="J81" s="3"/>
      <c r="K81" s="3"/>
      <c r="L81" s="3"/>
      <c r="M81" s="3"/>
      <c r="N81" s="3"/>
      <c r="O81" s="3"/>
      <c r="P81" s="1"/>
    </row>
    <row r="82" spans="1:16" ht="15.75" x14ac:dyDescent="0.25">
      <c r="A82" s="1"/>
      <c r="B82" s="3"/>
      <c r="C82" s="3"/>
      <c r="D82" s="3"/>
      <c r="E82" s="3"/>
      <c r="F82" s="3"/>
      <c r="G82" s="3"/>
      <c r="H82" s="3"/>
      <c r="I82" s="3"/>
      <c r="J82" s="3"/>
      <c r="K82" s="3"/>
      <c r="L82" s="3"/>
      <c r="M82" s="3"/>
      <c r="N82" s="3"/>
      <c r="O82" s="3"/>
      <c r="P82" s="1"/>
    </row>
    <row r="83" spans="1:16" ht="15.75" x14ac:dyDescent="0.25">
      <c r="A83" s="1"/>
      <c r="B83" s="3"/>
      <c r="C83" s="3"/>
      <c r="D83" s="3"/>
      <c r="E83" s="3"/>
      <c r="F83" s="3"/>
      <c r="G83" s="3"/>
      <c r="H83" s="3"/>
      <c r="I83" s="3"/>
      <c r="J83" s="3"/>
      <c r="K83" s="3"/>
      <c r="L83" s="3"/>
      <c r="M83" s="3"/>
      <c r="N83" s="3"/>
      <c r="O83" s="3"/>
      <c r="P83" s="1"/>
    </row>
    <row r="84" spans="1:16" ht="15.75" x14ac:dyDescent="0.25">
      <c r="A84" s="1"/>
      <c r="B84" s="3"/>
      <c r="C84" s="3"/>
      <c r="D84" s="3"/>
      <c r="E84" s="3"/>
      <c r="F84" s="3"/>
      <c r="G84" s="3"/>
      <c r="H84" s="3"/>
      <c r="I84" s="3"/>
      <c r="J84" s="3"/>
      <c r="K84" s="3"/>
      <c r="L84" s="3"/>
      <c r="M84" s="3"/>
      <c r="N84" s="3"/>
      <c r="O84" s="3"/>
      <c r="P84" s="1"/>
    </row>
    <row r="85" spans="1:16" ht="15.75" x14ac:dyDescent="0.25">
      <c r="A85" s="1"/>
      <c r="B85" s="3"/>
      <c r="C85" s="3"/>
      <c r="D85" s="3"/>
      <c r="E85" s="3"/>
      <c r="F85" s="3"/>
      <c r="G85" s="3"/>
      <c r="H85" s="3"/>
      <c r="I85" s="3"/>
      <c r="J85" s="3"/>
      <c r="K85" s="3"/>
      <c r="L85" s="3"/>
      <c r="M85" s="3"/>
      <c r="N85" s="3"/>
      <c r="O85" s="3"/>
      <c r="P85" s="1"/>
    </row>
    <row r="86" spans="1:16" ht="15.75" x14ac:dyDescent="0.25">
      <c r="A86" s="1"/>
      <c r="B86" s="3"/>
      <c r="C86" s="3"/>
      <c r="D86" s="3"/>
      <c r="E86" s="3"/>
      <c r="F86" s="3"/>
      <c r="G86" s="3"/>
      <c r="H86" s="3"/>
      <c r="I86" s="3"/>
      <c r="J86" s="3"/>
      <c r="K86" s="3"/>
      <c r="L86" s="3"/>
      <c r="M86" s="3"/>
      <c r="N86" s="3"/>
      <c r="O86" s="3"/>
      <c r="P86" s="1"/>
    </row>
    <row r="87" spans="1:16" ht="15.75" x14ac:dyDescent="0.25">
      <c r="A87" s="1"/>
      <c r="B87" s="3"/>
      <c r="C87" s="3"/>
      <c r="D87" s="3"/>
      <c r="E87" s="3"/>
      <c r="F87" s="3"/>
      <c r="G87" s="3"/>
      <c r="H87" s="3"/>
      <c r="I87" s="3"/>
      <c r="J87" s="3"/>
      <c r="K87" s="3"/>
      <c r="L87" s="3"/>
      <c r="M87" s="3"/>
      <c r="N87" s="3"/>
      <c r="O87" s="3"/>
      <c r="P87" s="1"/>
    </row>
    <row r="88" spans="1:16" ht="15.75" x14ac:dyDescent="0.25">
      <c r="A88" s="1"/>
      <c r="B88" s="3"/>
      <c r="C88" s="3"/>
      <c r="D88" s="3"/>
      <c r="E88" s="3"/>
      <c r="F88" s="3"/>
      <c r="G88" s="3"/>
      <c r="H88" s="3"/>
      <c r="I88" s="3"/>
      <c r="J88" s="3"/>
      <c r="K88" s="3"/>
      <c r="L88" s="3"/>
      <c r="M88" s="3"/>
      <c r="N88" s="3"/>
      <c r="O88" s="3"/>
      <c r="P88" s="1"/>
    </row>
    <row r="89" spans="1:16" ht="15.75" x14ac:dyDescent="0.25">
      <c r="A89" s="1"/>
      <c r="B89" s="3"/>
      <c r="C89" s="3"/>
      <c r="D89" s="3"/>
      <c r="E89" s="3"/>
      <c r="F89" s="3"/>
      <c r="G89" s="3"/>
      <c r="H89" s="3"/>
      <c r="I89" s="3"/>
      <c r="J89" s="3"/>
      <c r="K89" s="3"/>
      <c r="L89" s="3"/>
      <c r="M89" s="3"/>
      <c r="N89" s="3"/>
      <c r="O89" s="3"/>
      <c r="P89" s="1"/>
    </row>
    <row r="90" spans="1:16" ht="15.75" x14ac:dyDescent="0.25">
      <c r="A90" s="1"/>
      <c r="B90" s="3"/>
      <c r="C90" s="3"/>
      <c r="D90" s="3"/>
      <c r="E90" s="3"/>
      <c r="F90" s="3"/>
      <c r="G90" s="3"/>
      <c r="H90" s="3"/>
      <c r="I90" s="3"/>
      <c r="J90" s="3"/>
      <c r="K90" s="3"/>
      <c r="L90" s="3"/>
      <c r="M90" s="3"/>
      <c r="N90" s="3"/>
      <c r="O90" s="3"/>
      <c r="P90" s="1"/>
    </row>
    <row r="91" spans="1:16" ht="15.75" x14ac:dyDescent="0.25">
      <c r="A91" s="1"/>
      <c r="B91" s="3"/>
      <c r="C91" s="3"/>
      <c r="D91" s="3"/>
      <c r="E91" s="3"/>
      <c r="F91" s="3"/>
      <c r="G91" s="3"/>
      <c r="H91" s="3"/>
      <c r="I91" s="3"/>
      <c r="J91" s="3"/>
      <c r="K91" s="3"/>
      <c r="L91" s="3"/>
      <c r="M91" s="3"/>
      <c r="N91" s="3"/>
      <c r="O91" s="3"/>
      <c r="P91" s="1"/>
    </row>
    <row r="92" spans="1:16" ht="15.75" x14ac:dyDescent="0.25">
      <c r="A92" s="1"/>
      <c r="B92" s="3"/>
      <c r="C92" s="3"/>
      <c r="D92" s="3"/>
      <c r="E92" s="3"/>
      <c r="F92" s="3"/>
      <c r="G92" s="3"/>
      <c r="H92" s="3"/>
      <c r="I92" s="3"/>
      <c r="J92" s="3"/>
      <c r="K92" s="3"/>
      <c r="L92" s="3"/>
      <c r="M92" s="3"/>
      <c r="N92" s="3"/>
      <c r="O92" s="3"/>
      <c r="P92" s="1"/>
    </row>
    <row r="93" spans="1:16" ht="15.75" x14ac:dyDescent="0.25">
      <c r="A93" s="1"/>
      <c r="B93" s="3"/>
      <c r="C93" s="3"/>
      <c r="D93" s="3"/>
      <c r="E93" s="3"/>
      <c r="F93" s="3"/>
      <c r="G93" s="3"/>
      <c r="H93" s="3"/>
      <c r="I93" s="3"/>
      <c r="J93" s="3"/>
      <c r="K93" s="3"/>
      <c r="L93" s="3"/>
      <c r="M93" s="3"/>
      <c r="N93" s="3"/>
      <c r="O93" s="3"/>
      <c r="P93" s="1"/>
    </row>
    <row r="94" spans="1:16" ht="15.75" x14ac:dyDescent="0.25">
      <c r="A94" s="1"/>
      <c r="B94" s="3"/>
      <c r="C94" s="3"/>
      <c r="D94" s="3"/>
      <c r="E94" s="3"/>
      <c r="F94" s="3"/>
      <c r="G94" s="3"/>
      <c r="H94" s="3"/>
      <c r="I94" s="3"/>
      <c r="J94" s="3"/>
      <c r="K94" s="3"/>
      <c r="L94" s="3"/>
      <c r="M94" s="3"/>
      <c r="N94" s="3"/>
      <c r="O94" s="3"/>
      <c r="P94" s="1"/>
    </row>
    <row r="95" spans="1:16" ht="15.75" x14ac:dyDescent="0.25">
      <c r="A95" s="1"/>
      <c r="B95" s="3"/>
      <c r="C95" s="3"/>
      <c r="D95" s="3"/>
      <c r="E95" s="3"/>
      <c r="F95" s="3"/>
      <c r="G95" s="3"/>
      <c r="H95" s="3"/>
      <c r="I95" s="3"/>
      <c r="J95" s="3"/>
      <c r="K95" s="3"/>
      <c r="L95" s="3"/>
      <c r="M95" s="3"/>
      <c r="N95" s="3"/>
      <c r="O95" s="3"/>
      <c r="P95" s="1"/>
    </row>
    <row r="96" spans="1:16" ht="15.75" x14ac:dyDescent="0.25">
      <c r="A96" s="1"/>
      <c r="B96" s="3"/>
      <c r="C96" s="3"/>
      <c r="D96" s="3"/>
      <c r="E96" s="3"/>
      <c r="F96" s="3"/>
      <c r="G96" s="3"/>
      <c r="H96" s="3"/>
      <c r="I96" s="3"/>
      <c r="J96" s="3"/>
      <c r="K96" s="3"/>
      <c r="L96" s="3"/>
      <c r="M96" s="3"/>
      <c r="N96" s="3"/>
      <c r="O96" s="3"/>
      <c r="P96" s="1"/>
    </row>
    <row r="97" spans="1:16" ht="15.75" x14ac:dyDescent="0.25">
      <c r="A97" s="1"/>
      <c r="B97" s="3"/>
      <c r="C97" s="3"/>
      <c r="D97" s="3"/>
      <c r="E97" s="3"/>
      <c r="F97" s="3"/>
      <c r="G97" s="3"/>
      <c r="H97" s="3"/>
      <c r="I97" s="3"/>
      <c r="J97" s="3"/>
      <c r="K97" s="3"/>
      <c r="L97" s="3"/>
      <c r="M97" s="3"/>
      <c r="N97" s="3"/>
      <c r="O97" s="3"/>
      <c r="P97" s="1"/>
    </row>
    <row r="98" spans="1:16" ht="15.75" x14ac:dyDescent="0.25">
      <c r="A98" s="1"/>
      <c r="B98" s="3"/>
      <c r="C98" s="3"/>
      <c r="D98" s="3"/>
      <c r="E98" s="3"/>
      <c r="F98" s="3"/>
      <c r="G98" s="3"/>
      <c r="H98" s="3"/>
      <c r="I98" s="3"/>
      <c r="J98" s="3"/>
      <c r="K98" s="3"/>
      <c r="L98" s="3"/>
      <c r="M98" s="3"/>
      <c r="N98" s="3"/>
      <c r="O98" s="3"/>
      <c r="P98" s="1"/>
    </row>
    <row r="99" spans="1:16" ht="15.75" x14ac:dyDescent="0.25">
      <c r="A99" s="1"/>
      <c r="B99" s="3"/>
      <c r="C99" s="3"/>
      <c r="D99" s="3"/>
      <c r="E99" s="3"/>
      <c r="F99" s="3"/>
      <c r="G99" s="3"/>
      <c r="H99" s="3"/>
      <c r="I99" s="3"/>
      <c r="J99" s="3"/>
      <c r="K99" s="3"/>
      <c r="L99" s="3"/>
      <c r="M99" s="3"/>
      <c r="N99" s="3"/>
      <c r="O99" s="3"/>
      <c r="P99" s="1"/>
    </row>
    <row r="100" spans="1:16" ht="15.75" x14ac:dyDescent="0.25">
      <c r="A100" s="1"/>
      <c r="B100" s="3"/>
      <c r="C100" s="3"/>
      <c r="D100" s="3"/>
      <c r="E100" s="3"/>
      <c r="F100" s="3"/>
      <c r="G100" s="3"/>
      <c r="H100" s="3"/>
      <c r="I100" s="3"/>
      <c r="J100" s="3"/>
      <c r="K100" s="3"/>
      <c r="L100" s="3"/>
      <c r="M100" s="3"/>
      <c r="N100" s="3"/>
      <c r="O100" s="3"/>
      <c r="P100" s="1"/>
    </row>
    <row r="101" spans="1:16" ht="15.75" x14ac:dyDescent="0.25">
      <c r="A101" s="1"/>
      <c r="B101" s="3"/>
      <c r="C101" s="3"/>
      <c r="D101" s="3"/>
      <c r="E101" s="3"/>
      <c r="F101" s="3"/>
      <c r="G101" s="3"/>
      <c r="H101" s="3"/>
      <c r="I101" s="3"/>
      <c r="J101" s="3"/>
      <c r="K101" s="3"/>
      <c r="L101" s="3"/>
      <c r="M101" s="3"/>
      <c r="N101" s="3"/>
      <c r="O101" s="3"/>
      <c r="P101" s="1"/>
    </row>
    <row r="102" spans="1:16" ht="15.75" x14ac:dyDescent="0.25">
      <c r="A102" s="1"/>
      <c r="B102" s="3"/>
      <c r="C102" s="3"/>
      <c r="D102" s="3"/>
      <c r="E102" s="3"/>
      <c r="F102" s="3"/>
      <c r="G102" s="3"/>
      <c r="H102" s="3"/>
      <c r="I102" s="3"/>
      <c r="J102" s="3"/>
      <c r="K102" s="3"/>
      <c r="L102" s="3"/>
      <c r="M102" s="3"/>
      <c r="N102" s="3"/>
      <c r="O102" s="3"/>
      <c r="P102" s="1"/>
    </row>
    <row r="103" spans="1:16" ht="15.75" x14ac:dyDescent="0.25">
      <c r="A103" s="1"/>
      <c r="B103" s="3"/>
      <c r="C103" s="3"/>
      <c r="D103" s="3"/>
      <c r="E103" s="3"/>
      <c r="F103" s="3"/>
      <c r="G103" s="3"/>
      <c r="H103" s="3"/>
      <c r="I103" s="3"/>
      <c r="J103" s="3"/>
      <c r="K103" s="3"/>
      <c r="L103" s="3"/>
      <c r="M103" s="3"/>
      <c r="N103" s="3"/>
      <c r="O103" s="3"/>
      <c r="P103" s="1"/>
    </row>
    <row r="104" spans="1:16" ht="15.75" x14ac:dyDescent="0.25">
      <c r="A104" s="1"/>
      <c r="B104" s="3"/>
      <c r="C104" s="3"/>
      <c r="D104" s="3"/>
      <c r="E104" s="3"/>
      <c r="F104" s="3"/>
      <c r="G104" s="3"/>
      <c r="H104" s="3"/>
      <c r="I104" s="3"/>
      <c r="J104" s="3"/>
      <c r="K104" s="3"/>
      <c r="L104" s="3"/>
      <c r="M104" s="3"/>
      <c r="N104" s="3"/>
      <c r="O104" s="3"/>
      <c r="P104" s="1"/>
    </row>
    <row r="105" spans="1:16" ht="15.75" x14ac:dyDescent="0.25">
      <c r="A105" s="1"/>
      <c r="B105" s="3"/>
      <c r="C105" s="3"/>
      <c r="D105" s="3"/>
      <c r="E105" s="3"/>
      <c r="F105" s="3"/>
      <c r="G105" s="3"/>
      <c r="H105" s="3"/>
      <c r="I105" s="3"/>
      <c r="J105" s="3"/>
      <c r="K105" s="3"/>
      <c r="L105" s="3"/>
      <c r="M105" s="3"/>
      <c r="N105" s="3"/>
      <c r="O105" s="3"/>
      <c r="P105" s="1"/>
    </row>
    <row r="106" spans="1:16" ht="15.75" x14ac:dyDescent="0.25">
      <c r="A106" s="1"/>
      <c r="B106" s="3"/>
      <c r="C106" s="3"/>
      <c r="D106" s="3"/>
      <c r="E106" s="3"/>
      <c r="F106" s="3"/>
      <c r="G106" s="3"/>
      <c r="H106" s="3"/>
      <c r="I106" s="3"/>
      <c r="J106" s="3"/>
      <c r="K106" s="3"/>
      <c r="L106" s="3"/>
      <c r="M106" s="3"/>
      <c r="N106" s="3"/>
      <c r="O106" s="3"/>
      <c r="P106" s="1"/>
    </row>
    <row r="107" spans="1:16" ht="15.75" x14ac:dyDescent="0.25">
      <c r="A107" s="1"/>
      <c r="B107" s="3"/>
      <c r="C107" s="3"/>
      <c r="D107" s="3"/>
      <c r="E107" s="3"/>
      <c r="F107" s="3"/>
      <c r="G107" s="3"/>
      <c r="H107" s="3"/>
      <c r="I107" s="3"/>
      <c r="J107" s="3"/>
      <c r="K107" s="3"/>
      <c r="L107" s="3"/>
      <c r="M107" s="3"/>
      <c r="N107" s="3"/>
      <c r="O107" s="3"/>
      <c r="P107" s="1"/>
    </row>
    <row r="108" spans="1:16" ht="15.75" x14ac:dyDescent="0.25">
      <c r="A108" s="1"/>
      <c r="B108" s="3"/>
      <c r="C108" s="3"/>
      <c r="D108" s="3"/>
      <c r="E108" s="3"/>
      <c r="F108" s="3"/>
      <c r="G108" s="3"/>
      <c r="H108" s="3"/>
      <c r="I108" s="3"/>
      <c r="J108" s="3"/>
      <c r="K108" s="3"/>
      <c r="L108" s="3"/>
      <c r="M108" s="3"/>
      <c r="N108" s="3"/>
      <c r="O108" s="3"/>
      <c r="P108" s="1"/>
    </row>
    <row r="109" spans="1:16" ht="15.75" x14ac:dyDescent="0.25">
      <c r="A109" s="1"/>
      <c r="B109" s="3"/>
      <c r="C109" s="3"/>
      <c r="D109" s="3"/>
      <c r="E109" s="3"/>
      <c r="F109" s="3"/>
      <c r="G109" s="3"/>
      <c r="H109" s="3"/>
      <c r="I109" s="3"/>
      <c r="J109" s="3"/>
      <c r="K109" s="3"/>
      <c r="L109" s="3"/>
      <c r="M109" s="3"/>
      <c r="N109" s="3"/>
      <c r="O109" s="3"/>
      <c r="P109" s="1"/>
    </row>
    <row r="110" spans="1:16" ht="15.75" x14ac:dyDescent="0.25">
      <c r="A110" s="1"/>
      <c r="B110" s="3"/>
      <c r="C110" s="3"/>
      <c r="D110" s="3"/>
      <c r="E110" s="3"/>
      <c r="F110" s="3"/>
      <c r="G110" s="3"/>
      <c r="H110" s="3"/>
      <c r="I110" s="3"/>
      <c r="J110" s="3"/>
      <c r="K110" s="3"/>
      <c r="L110" s="3"/>
      <c r="M110" s="3"/>
      <c r="N110" s="3"/>
      <c r="O110" s="3"/>
      <c r="P110" s="1"/>
    </row>
    <row r="111" spans="1:16" ht="15.75" x14ac:dyDescent="0.25">
      <c r="A111" s="1"/>
      <c r="B111" s="3"/>
      <c r="C111" s="3"/>
      <c r="D111" s="3"/>
      <c r="E111" s="3"/>
      <c r="F111" s="3"/>
      <c r="G111" s="3"/>
      <c r="H111" s="3"/>
      <c r="I111" s="3"/>
      <c r="J111" s="3"/>
      <c r="K111" s="3"/>
      <c r="L111" s="3"/>
      <c r="M111" s="3"/>
      <c r="N111" s="3"/>
      <c r="O111" s="3"/>
      <c r="P111" s="1"/>
    </row>
    <row r="112" spans="1:16" ht="15.75" x14ac:dyDescent="0.25">
      <c r="A112" s="1"/>
      <c r="B112" s="3"/>
      <c r="C112" s="3"/>
      <c r="D112" s="3"/>
      <c r="E112" s="3"/>
      <c r="F112" s="3"/>
      <c r="G112" s="3"/>
      <c r="H112" s="3"/>
      <c r="I112" s="3"/>
      <c r="J112" s="3"/>
      <c r="K112" s="3"/>
      <c r="L112" s="3"/>
      <c r="M112" s="3"/>
      <c r="N112" s="3"/>
      <c r="O112" s="3"/>
      <c r="P112" s="1"/>
    </row>
    <row r="113" spans="1:16" ht="15.75" x14ac:dyDescent="0.25">
      <c r="A113" s="1"/>
      <c r="B113" s="3"/>
      <c r="C113" s="3"/>
      <c r="D113" s="3"/>
      <c r="E113" s="3"/>
      <c r="F113" s="3"/>
      <c r="G113" s="3"/>
      <c r="H113" s="3"/>
      <c r="I113" s="3"/>
      <c r="J113" s="3"/>
      <c r="K113" s="3"/>
      <c r="L113" s="3"/>
      <c r="M113" s="3"/>
      <c r="N113" s="3"/>
      <c r="O113" s="3"/>
      <c r="P113" s="1"/>
    </row>
    <row r="114" spans="1:16" ht="15.75" x14ac:dyDescent="0.25">
      <c r="A114" s="1"/>
      <c r="B114" s="3"/>
      <c r="C114" s="3"/>
      <c r="D114" s="3"/>
      <c r="E114" s="3"/>
      <c r="F114" s="3"/>
      <c r="G114" s="3"/>
      <c r="H114" s="3"/>
      <c r="I114" s="3"/>
      <c r="J114" s="3"/>
      <c r="K114" s="3"/>
      <c r="L114" s="3"/>
      <c r="M114" s="3"/>
      <c r="N114" s="3"/>
      <c r="O114" s="3"/>
      <c r="P114" s="1"/>
    </row>
    <row r="115" spans="1:16" ht="15.75" x14ac:dyDescent="0.25">
      <c r="A115" s="1"/>
      <c r="B115" s="3"/>
      <c r="C115" s="3"/>
      <c r="D115" s="3"/>
      <c r="E115" s="3"/>
      <c r="F115" s="3"/>
      <c r="G115" s="3"/>
      <c r="H115" s="3"/>
      <c r="I115" s="3"/>
      <c r="J115" s="3"/>
      <c r="K115" s="3"/>
      <c r="L115" s="3"/>
      <c r="M115" s="3"/>
      <c r="N115" s="3"/>
      <c r="O115" s="3"/>
      <c r="P115" s="1"/>
    </row>
    <row r="116" spans="1:16" ht="15.75" x14ac:dyDescent="0.25">
      <c r="A116" s="1"/>
      <c r="B116" s="3"/>
      <c r="C116" s="3"/>
      <c r="D116" s="3"/>
      <c r="E116" s="3"/>
      <c r="F116" s="3"/>
      <c r="G116" s="3"/>
      <c r="H116" s="3"/>
      <c r="I116" s="3"/>
      <c r="J116" s="3"/>
      <c r="K116" s="3"/>
      <c r="L116" s="3"/>
      <c r="M116" s="3"/>
      <c r="N116" s="3"/>
      <c r="O116" s="3"/>
      <c r="P116" s="1"/>
    </row>
    <row r="117" spans="1:16" ht="15.75" x14ac:dyDescent="0.25">
      <c r="A117" s="1"/>
      <c r="B117" s="3"/>
      <c r="C117" s="3"/>
      <c r="D117" s="3"/>
      <c r="E117" s="3"/>
      <c r="F117" s="3"/>
      <c r="G117" s="3"/>
      <c r="H117" s="3"/>
      <c r="I117" s="3"/>
      <c r="J117" s="3"/>
      <c r="K117" s="3"/>
      <c r="L117" s="3"/>
      <c r="M117" s="3"/>
      <c r="N117" s="3"/>
      <c r="O117" s="3"/>
      <c r="P117" s="1"/>
    </row>
    <row r="118" spans="1:16" ht="15.75" x14ac:dyDescent="0.25">
      <c r="A118" s="1"/>
      <c r="B118" s="3"/>
      <c r="C118" s="3"/>
      <c r="D118" s="3"/>
      <c r="E118" s="3"/>
      <c r="F118" s="3"/>
      <c r="G118" s="3"/>
      <c r="H118" s="3"/>
      <c r="I118" s="3"/>
      <c r="J118" s="3"/>
      <c r="K118" s="3"/>
      <c r="L118" s="3"/>
      <c r="M118" s="3"/>
      <c r="N118" s="3"/>
      <c r="O118" s="3"/>
      <c r="P118" s="1"/>
    </row>
    <row r="119" spans="1:16" ht="15.75" x14ac:dyDescent="0.25">
      <c r="A119" s="1"/>
      <c r="B119" s="3"/>
      <c r="C119" s="3"/>
      <c r="D119" s="3"/>
      <c r="E119" s="3"/>
      <c r="F119" s="3"/>
      <c r="G119" s="3"/>
      <c r="H119" s="3"/>
      <c r="I119" s="3"/>
      <c r="J119" s="3"/>
      <c r="K119" s="3"/>
      <c r="L119" s="3"/>
      <c r="M119" s="3"/>
      <c r="N119" s="3"/>
      <c r="O119" s="3"/>
      <c r="P119" s="1"/>
    </row>
    <row r="120" spans="1:16" ht="15.75" x14ac:dyDescent="0.25">
      <c r="A120" s="1"/>
      <c r="B120" s="3"/>
      <c r="C120" s="3"/>
      <c r="D120" s="3"/>
      <c r="E120" s="3"/>
      <c r="F120" s="3"/>
      <c r="G120" s="3"/>
      <c r="H120" s="3"/>
      <c r="I120" s="3"/>
      <c r="J120" s="3"/>
      <c r="K120" s="3"/>
      <c r="L120" s="3"/>
      <c r="M120" s="3"/>
      <c r="N120" s="3"/>
      <c r="O120" s="3"/>
      <c r="P120" s="1"/>
    </row>
    <row r="121" spans="1:16" ht="15.75" x14ac:dyDescent="0.25">
      <c r="A121" s="1"/>
      <c r="B121" s="3"/>
      <c r="C121" s="3"/>
      <c r="D121" s="3"/>
      <c r="E121" s="3"/>
      <c r="F121" s="3"/>
      <c r="G121" s="3"/>
      <c r="H121" s="3"/>
      <c r="I121" s="3"/>
      <c r="J121" s="3"/>
      <c r="K121" s="3"/>
      <c r="L121" s="3"/>
      <c r="M121" s="3"/>
      <c r="N121" s="3"/>
      <c r="O121" s="3"/>
      <c r="P121" s="1"/>
    </row>
    <row r="122" spans="1:16" ht="15.75" x14ac:dyDescent="0.25">
      <c r="A122" s="1"/>
      <c r="B122" s="3"/>
      <c r="C122" s="3"/>
      <c r="D122" s="3"/>
      <c r="E122" s="3"/>
      <c r="F122" s="3"/>
      <c r="G122" s="3"/>
      <c r="H122" s="3"/>
      <c r="I122" s="3"/>
      <c r="J122" s="3"/>
      <c r="K122" s="3"/>
      <c r="L122" s="3"/>
      <c r="M122" s="3"/>
      <c r="N122" s="3"/>
      <c r="O122" s="3"/>
      <c r="P122" s="1"/>
    </row>
    <row r="123" spans="1:16" ht="15.75" x14ac:dyDescent="0.25">
      <c r="A123" s="1"/>
      <c r="B123" s="3"/>
      <c r="C123" s="3"/>
      <c r="D123" s="3"/>
      <c r="E123" s="3"/>
      <c r="F123" s="3"/>
      <c r="G123" s="3"/>
      <c r="H123" s="3"/>
      <c r="I123" s="3"/>
      <c r="J123" s="3"/>
      <c r="K123" s="3"/>
      <c r="L123" s="3"/>
      <c r="M123" s="3"/>
      <c r="N123" s="3"/>
      <c r="O123" s="3"/>
      <c r="P123" s="1"/>
    </row>
    <row r="124" spans="1:16" ht="15.75" x14ac:dyDescent="0.25">
      <c r="A124" s="1"/>
      <c r="B124" s="3"/>
      <c r="C124" s="3"/>
      <c r="D124" s="3"/>
      <c r="E124" s="3"/>
      <c r="F124" s="3"/>
      <c r="G124" s="3"/>
      <c r="H124" s="3"/>
      <c r="I124" s="3"/>
      <c r="J124" s="3"/>
      <c r="K124" s="3"/>
      <c r="L124" s="3"/>
      <c r="M124" s="3"/>
      <c r="N124" s="3"/>
      <c r="O124" s="3"/>
      <c r="P124" s="1"/>
    </row>
    <row r="125" spans="1:16" ht="15.75" x14ac:dyDescent="0.25">
      <c r="A125" s="1"/>
      <c r="B125" s="3"/>
      <c r="C125" s="3"/>
      <c r="D125" s="3"/>
      <c r="E125" s="3"/>
      <c r="F125" s="3"/>
      <c r="G125" s="3"/>
      <c r="H125" s="3"/>
      <c r="I125" s="3"/>
      <c r="J125" s="3"/>
      <c r="K125" s="3"/>
      <c r="L125" s="3"/>
      <c r="M125" s="3"/>
      <c r="N125" s="3"/>
      <c r="O125" s="3"/>
      <c r="P125" s="1"/>
    </row>
    <row r="126" spans="1:16" ht="15.75" x14ac:dyDescent="0.25">
      <c r="A126" s="1"/>
      <c r="B126" s="3"/>
      <c r="C126" s="3"/>
      <c r="D126" s="3"/>
      <c r="E126" s="3"/>
      <c r="F126" s="3"/>
      <c r="G126" s="3"/>
      <c r="H126" s="3"/>
      <c r="I126" s="3"/>
      <c r="J126" s="3"/>
      <c r="K126" s="3"/>
      <c r="L126" s="3"/>
      <c r="M126" s="3"/>
      <c r="N126" s="3"/>
      <c r="O126" s="3"/>
      <c r="P126" s="1"/>
    </row>
    <row r="127" spans="1:16" ht="15.75" x14ac:dyDescent="0.25">
      <c r="A127" s="1"/>
      <c r="B127" s="3"/>
      <c r="C127" s="3"/>
      <c r="D127" s="3"/>
      <c r="E127" s="3"/>
      <c r="F127" s="3"/>
      <c r="G127" s="3"/>
      <c r="H127" s="3"/>
      <c r="I127" s="3"/>
      <c r="J127" s="3"/>
      <c r="K127" s="3"/>
      <c r="L127" s="3"/>
      <c r="M127" s="3"/>
      <c r="N127" s="3"/>
      <c r="O127" s="3"/>
      <c r="P127" s="1"/>
    </row>
    <row r="128" spans="1:16" ht="15.75" x14ac:dyDescent="0.25">
      <c r="A128" s="1"/>
      <c r="B128" s="3"/>
      <c r="C128" s="3"/>
      <c r="D128" s="3"/>
      <c r="E128" s="3"/>
      <c r="F128" s="3"/>
      <c r="G128" s="3"/>
      <c r="H128" s="3"/>
      <c r="I128" s="3"/>
      <c r="J128" s="3"/>
      <c r="K128" s="3"/>
      <c r="L128" s="3"/>
      <c r="M128" s="3"/>
      <c r="N128" s="3"/>
      <c r="O128" s="3"/>
      <c r="P128" s="1"/>
    </row>
    <row r="129" spans="1:16" ht="15.75" x14ac:dyDescent="0.25">
      <c r="A129" s="1"/>
      <c r="B129" s="3"/>
      <c r="C129" s="3"/>
      <c r="D129" s="3"/>
      <c r="E129" s="3"/>
      <c r="F129" s="3"/>
      <c r="G129" s="3"/>
      <c r="H129" s="3"/>
      <c r="I129" s="3"/>
      <c r="J129" s="3"/>
      <c r="K129" s="3"/>
      <c r="L129" s="3"/>
      <c r="M129" s="3"/>
      <c r="N129" s="3"/>
      <c r="O129" s="3"/>
      <c r="P129" s="1"/>
    </row>
    <row r="130" spans="1:16" ht="15.75" x14ac:dyDescent="0.25">
      <c r="A130" s="1"/>
      <c r="B130" s="3"/>
      <c r="C130" s="3"/>
      <c r="D130" s="3"/>
      <c r="E130" s="3"/>
      <c r="F130" s="3"/>
      <c r="G130" s="3"/>
      <c r="H130" s="3"/>
      <c r="I130" s="3"/>
      <c r="J130" s="3"/>
      <c r="K130" s="3"/>
      <c r="L130" s="3"/>
      <c r="M130" s="3"/>
      <c r="N130" s="3"/>
      <c r="O130" s="3"/>
      <c r="P130" s="1"/>
    </row>
    <row r="131" spans="1:16" ht="15.75" x14ac:dyDescent="0.25">
      <c r="A131" s="1"/>
      <c r="B131" s="3"/>
      <c r="C131" s="3"/>
      <c r="D131" s="3"/>
      <c r="E131" s="3"/>
      <c r="F131" s="3"/>
      <c r="G131" s="3"/>
      <c r="H131" s="3"/>
      <c r="I131" s="3"/>
      <c r="J131" s="3"/>
      <c r="K131" s="3"/>
      <c r="L131" s="3"/>
      <c r="M131" s="3"/>
      <c r="N131" s="3"/>
      <c r="O131" s="3"/>
      <c r="P131" s="1"/>
    </row>
    <row r="132" spans="1:16" ht="15.75" x14ac:dyDescent="0.25">
      <c r="A132" s="1"/>
      <c r="B132" s="3"/>
      <c r="C132" s="3"/>
      <c r="D132" s="3"/>
      <c r="E132" s="3"/>
      <c r="F132" s="3"/>
      <c r="G132" s="3"/>
      <c r="H132" s="3"/>
      <c r="I132" s="3"/>
      <c r="J132" s="3"/>
      <c r="K132" s="3"/>
      <c r="L132" s="3"/>
      <c r="M132" s="3"/>
      <c r="N132" s="3"/>
      <c r="O132" s="3"/>
      <c r="P132" s="1"/>
    </row>
    <row r="133" spans="1:16" ht="15.75" x14ac:dyDescent="0.25">
      <c r="A133" s="1"/>
      <c r="B133" s="3"/>
      <c r="C133" s="3"/>
      <c r="D133" s="3"/>
      <c r="E133" s="3"/>
      <c r="F133" s="3"/>
      <c r="G133" s="3"/>
      <c r="H133" s="3"/>
      <c r="I133" s="3"/>
      <c r="J133" s="3"/>
      <c r="K133" s="3"/>
      <c r="L133" s="3"/>
      <c r="M133" s="3"/>
      <c r="N133" s="3"/>
      <c r="O133" s="3"/>
      <c r="P133" s="1"/>
    </row>
    <row r="134" spans="1:16" ht="15.75" x14ac:dyDescent="0.25">
      <c r="A134" s="1"/>
      <c r="B134" s="3"/>
      <c r="C134" s="3"/>
      <c r="D134" s="3"/>
      <c r="E134" s="3"/>
      <c r="F134" s="3"/>
      <c r="G134" s="3"/>
      <c r="H134" s="3"/>
      <c r="I134" s="3"/>
      <c r="J134" s="3"/>
      <c r="K134" s="3"/>
      <c r="L134" s="3"/>
      <c r="M134" s="3"/>
      <c r="N134" s="3"/>
      <c r="O134" s="3"/>
      <c r="P134" s="1"/>
    </row>
    <row r="135" spans="1:16" ht="15.75" x14ac:dyDescent="0.25">
      <c r="A135" s="1"/>
      <c r="B135" s="3"/>
      <c r="C135" s="3"/>
      <c r="D135" s="3"/>
      <c r="E135" s="3"/>
      <c r="F135" s="3"/>
      <c r="G135" s="3"/>
      <c r="H135" s="3"/>
      <c r="I135" s="3"/>
      <c r="J135" s="3"/>
      <c r="K135" s="3"/>
      <c r="L135" s="3"/>
      <c r="M135" s="3"/>
      <c r="N135" s="3"/>
      <c r="O135" s="3"/>
      <c r="P135" s="1"/>
    </row>
    <row r="136" spans="1:16" ht="15.75" x14ac:dyDescent="0.25">
      <c r="A136" s="1"/>
      <c r="B136" s="3"/>
      <c r="C136" s="3"/>
      <c r="D136" s="3"/>
      <c r="E136" s="3"/>
      <c r="F136" s="3"/>
      <c r="G136" s="3"/>
      <c r="H136" s="3"/>
      <c r="I136" s="3"/>
      <c r="J136" s="3"/>
      <c r="K136" s="3"/>
      <c r="L136" s="3"/>
      <c r="M136" s="3"/>
      <c r="N136" s="3"/>
      <c r="O136" s="3"/>
      <c r="P136" s="1"/>
    </row>
    <row r="137" spans="1:16" ht="15.75" x14ac:dyDescent="0.25">
      <c r="A137" s="1"/>
      <c r="B137" s="3"/>
      <c r="C137" s="3"/>
      <c r="D137" s="3"/>
      <c r="E137" s="3"/>
      <c r="F137" s="3"/>
      <c r="G137" s="3"/>
      <c r="H137" s="3"/>
      <c r="I137" s="3"/>
      <c r="J137" s="3"/>
      <c r="K137" s="3"/>
      <c r="L137" s="3"/>
      <c r="M137" s="3"/>
      <c r="N137" s="3"/>
      <c r="O137" s="3"/>
      <c r="P137" s="1"/>
    </row>
    <row r="138" spans="1:16" ht="15.75" x14ac:dyDescent="0.25">
      <c r="A138" s="1"/>
      <c r="B138" s="3"/>
      <c r="C138" s="3"/>
      <c r="D138" s="3"/>
      <c r="E138" s="3"/>
      <c r="F138" s="3"/>
      <c r="G138" s="3"/>
      <c r="H138" s="3"/>
      <c r="I138" s="3"/>
      <c r="J138" s="3"/>
      <c r="K138" s="3"/>
      <c r="L138" s="3"/>
      <c r="M138" s="3"/>
      <c r="N138" s="3"/>
      <c r="O138" s="3"/>
      <c r="P138" s="1"/>
    </row>
    <row r="139" spans="1:16" ht="15.75" x14ac:dyDescent="0.25">
      <c r="A139" s="1"/>
      <c r="B139" s="3"/>
      <c r="C139" s="3"/>
      <c r="D139" s="3"/>
      <c r="E139" s="3"/>
      <c r="F139" s="3"/>
      <c r="G139" s="3"/>
      <c r="H139" s="3"/>
      <c r="I139" s="3"/>
      <c r="J139" s="3"/>
      <c r="K139" s="3"/>
      <c r="L139" s="3"/>
      <c r="M139" s="3"/>
      <c r="N139" s="3"/>
      <c r="O139" s="3"/>
      <c r="P139" s="1"/>
    </row>
    <row r="140" spans="1:16" ht="15.75" x14ac:dyDescent="0.25">
      <c r="A140" s="1"/>
      <c r="B140" s="3"/>
      <c r="C140" s="3"/>
      <c r="D140" s="3"/>
      <c r="E140" s="3"/>
      <c r="F140" s="3"/>
      <c r="G140" s="3"/>
      <c r="H140" s="3"/>
      <c r="I140" s="3"/>
      <c r="J140" s="3"/>
      <c r="K140" s="3"/>
      <c r="L140" s="3"/>
      <c r="M140" s="3"/>
      <c r="N140" s="3"/>
      <c r="O140" s="3"/>
      <c r="P140" s="1"/>
    </row>
    <row r="141" spans="1:16" ht="15.75" x14ac:dyDescent="0.25">
      <c r="A141" s="1"/>
      <c r="B141" s="3"/>
      <c r="C141" s="3"/>
      <c r="D141" s="3"/>
      <c r="E141" s="3"/>
      <c r="F141" s="3"/>
      <c r="G141" s="3"/>
      <c r="H141" s="3"/>
      <c r="I141" s="3"/>
      <c r="J141" s="3"/>
      <c r="K141" s="3"/>
      <c r="L141" s="3"/>
      <c r="M141" s="3"/>
      <c r="N141" s="3"/>
      <c r="O141" s="3"/>
      <c r="P141" s="1"/>
    </row>
    <row r="142" spans="1:16" ht="15.75" x14ac:dyDescent="0.25">
      <c r="A142" s="1"/>
      <c r="B142" s="3"/>
      <c r="C142" s="3"/>
      <c r="D142" s="3"/>
      <c r="E142" s="3"/>
      <c r="F142" s="3"/>
      <c r="G142" s="3"/>
      <c r="H142" s="3"/>
      <c r="I142" s="3"/>
      <c r="J142" s="3"/>
      <c r="K142" s="3"/>
      <c r="L142" s="3"/>
      <c r="M142" s="3"/>
      <c r="N142" s="3"/>
      <c r="O142" s="3"/>
      <c r="P142" s="1"/>
    </row>
    <row r="143" spans="1:16" ht="15.75" x14ac:dyDescent="0.25">
      <c r="A143" s="1"/>
      <c r="B143" s="3"/>
      <c r="C143" s="3"/>
      <c r="D143" s="3"/>
      <c r="E143" s="3"/>
      <c r="F143" s="3"/>
      <c r="G143" s="3"/>
      <c r="H143" s="3"/>
      <c r="I143" s="3"/>
      <c r="J143" s="3"/>
      <c r="K143" s="3"/>
      <c r="L143" s="3"/>
      <c r="M143" s="3"/>
      <c r="N143" s="3"/>
      <c r="O143" s="3"/>
      <c r="P143" s="1"/>
    </row>
    <row r="144" spans="1:16" ht="15.75" x14ac:dyDescent="0.25">
      <c r="A144" s="1"/>
      <c r="B144" s="3"/>
      <c r="C144" s="3"/>
      <c r="D144" s="3"/>
      <c r="E144" s="3"/>
      <c r="F144" s="3"/>
      <c r="G144" s="3"/>
      <c r="H144" s="3"/>
      <c r="I144" s="3"/>
      <c r="J144" s="3"/>
      <c r="K144" s="3"/>
      <c r="L144" s="3"/>
      <c r="M144" s="3"/>
      <c r="N144" s="3"/>
      <c r="O144" s="3"/>
      <c r="P144" s="1"/>
    </row>
    <row r="145" spans="1:16" ht="15.75" x14ac:dyDescent="0.25">
      <c r="A145" s="1"/>
      <c r="B145" s="3"/>
      <c r="C145" s="3"/>
      <c r="D145" s="3"/>
      <c r="E145" s="3"/>
      <c r="F145" s="3"/>
      <c r="G145" s="3"/>
      <c r="H145" s="3"/>
      <c r="I145" s="3"/>
      <c r="J145" s="3"/>
      <c r="K145" s="3"/>
      <c r="L145" s="3"/>
      <c r="M145" s="3"/>
      <c r="N145" s="3"/>
      <c r="O145" s="3"/>
      <c r="P145" s="1"/>
    </row>
    <row r="146" spans="1:16" ht="15.75" x14ac:dyDescent="0.25">
      <c r="A146" s="1"/>
      <c r="B146" s="3"/>
      <c r="C146" s="3"/>
      <c r="D146" s="3"/>
      <c r="E146" s="3"/>
      <c r="F146" s="3"/>
      <c r="G146" s="3"/>
      <c r="H146" s="3"/>
      <c r="I146" s="3"/>
      <c r="J146" s="3"/>
      <c r="K146" s="3"/>
      <c r="L146" s="3"/>
      <c r="M146" s="3"/>
      <c r="N146" s="3"/>
      <c r="O146" s="3"/>
      <c r="P146" s="1"/>
    </row>
    <row r="147" spans="1:16" ht="15.75" x14ac:dyDescent="0.25">
      <c r="A147" s="1"/>
      <c r="B147" s="3"/>
      <c r="C147" s="3"/>
      <c r="D147" s="3"/>
      <c r="E147" s="3"/>
      <c r="F147" s="3"/>
      <c r="G147" s="3"/>
      <c r="H147" s="3"/>
      <c r="I147" s="3"/>
      <c r="J147" s="3"/>
      <c r="K147" s="3"/>
      <c r="L147" s="3"/>
      <c r="M147" s="3"/>
      <c r="N147" s="3"/>
      <c r="O147" s="3"/>
      <c r="P147" s="1"/>
    </row>
    <row r="148" spans="1:16" ht="15.75" x14ac:dyDescent="0.25">
      <c r="A148" s="1"/>
      <c r="B148" s="3"/>
      <c r="C148" s="3"/>
      <c r="D148" s="3"/>
      <c r="E148" s="3"/>
      <c r="F148" s="3"/>
      <c r="G148" s="3"/>
      <c r="H148" s="3"/>
      <c r="I148" s="3"/>
      <c r="J148" s="3"/>
      <c r="K148" s="3"/>
      <c r="L148" s="3"/>
      <c r="M148" s="3"/>
      <c r="N148" s="3"/>
      <c r="O148" s="3"/>
      <c r="P148" s="1"/>
    </row>
    <row r="149" spans="1:16" ht="15.75" x14ac:dyDescent="0.25">
      <c r="A149" s="1"/>
      <c r="B149" s="3"/>
      <c r="C149" s="3"/>
      <c r="D149" s="3"/>
      <c r="E149" s="3"/>
      <c r="F149" s="3"/>
      <c r="G149" s="3"/>
      <c r="H149" s="3"/>
      <c r="I149" s="3"/>
      <c r="J149" s="3"/>
      <c r="K149" s="3"/>
      <c r="L149" s="3"/>
      <c r="M149" s="3"/>
      <c r="N149" s="3"/>
      <c r="O149" s="3"/>
      <c r="P149" s="1"/>
    </row>
    <row r="150" spans="1:16" ht="15.75" x14ac:dyDescent="0.25">
      <c r="A150" s="1"/>
      <c r="B150" s="3"/>
      <c r="C150" s="3"/>
      <c r="D150" s="3"/>
      <c r="E150" s="3"/>
      <c r="F150" s="3"/>
      <c r="G150" s="3"/>
      <c r="H150" s="3"/>
      <c r="I150" s="3"/>
      <c r="J150" s="3"/>
      <c r="K150" s="3"/>
      <c r="L150" s="3"/>
      <c r="M150" s="3"/>
      <c r="N150" s="3"/>
      <c r="O150" s="3"/>
      <c r="P150" s="1"/>
    </row>
    <row r="151" spans="1:16" ht="15.75" x14ac:dyDescent="0.25">
      <c r="A151" s="1"/>
      <c r="B151" s="3"/>
      <c r="C151" s="3"/>
      <c r="D151" s="3"/>
      <c r="E151" s="3"/>
      <c r="F151" s="3"/>
      <c r="G151" s="3"/>
      <c r="H151" s="3"/>
      <c r="I151" s="3"/>
      <c r="J151" s="3"/>
      <c r="K151" s="3"/>
      <c r="L151" s="3"/>
      <c r="M151" s="3"/>
      <c r="N151" s="3"/>
      <c r="O151" s="3"/>
      <c r="P151" s="1"/>
    </row>
    <row r="152" spans="1:16" ht="15.75" x14ac:dyDescent="0.25">
      <c r="A152" s="1"/>
      <c r="B152" s="3"/>
      <c r="C152" s="3"/>
      <c r="D152" s="3"/>
      <c r="E152" s="3"/>
      <c r="F152" s="3"/>
      <c r="G152" s="3"/>
      <c r="H152" s="3"/>
      <c r="I152" s="3"/>
      <c r="J152" s="3"/>
      <c r="K152" s="3"/>
      <c r="L152" s="3"/>
      <c r="M152" s="3"/>
      <c r="N152" s="3"/>
      <c r="O152" s="3"/>
      <c r="P152" s="1"/>
    </row>
    <row r="153" spans="1:16" ht="15.75" x14ac:dyDescent="0.25">
      <c r="A153" s="1"/>
      <c r="B153" s="3"/>
      <c r="C153" s="3"/>
      <c r="D153" s="3"/>
      <c r="E153" s="3"/>
      <c r="F153" s="3"/>
      <c r="G153" s="3"/>
      <c r="H153" s="3"/>
      <c r="I153" s="3"/>
      <c r="J153" s="3"/>
      <c r="K153" s="3"/>
      <c r="L153" s="3"/>
      <c r="M153" s="3"/>
      <c r="N153" s="3"/>
      <c r="O153" s="3"/>
      <c r="P153" s="1"/>
    </row>
    <row r="154" spans="1:16" ht="15.75" x14ac:dyDescent="0.25">
      <c r="A154" s="1"/>
      <c r="B154" s="3"/>
      <c r="C154" s="3"/>
      <c r="D154" s="3"/>
      <c r="E154" s="3"/>
      <c r="F154" s="3"/>
      <c r="G154" s="3"/>
      <c r="H154" s="3"/>
      <c r="I154" s="3"/>
      <c r="J154" s="3"/>
      <c r="K154" s="3"/>
      <c r="L154" s="3"/>
      <c r="M154" s="3"/>
      <c r="N154" s="3"/>
      <c r="O154" s="3"/>
      <c r="P154" s="1"/>
    </row>
    <row r="155" spans="1:16" ht="15.75" x14ac:dyDescent="0.25">
      <c r="A155" s="1"/>
      <c r="B155" s="3"/>
      <c r="C155" s="3"/>
      <c r="D155" s="3"/>
      <c r="E155" s="3"/>
      <c r="F155" s="3"/>
      <c r="G155" s="3"/>
      <c r="H155" s="3"/>
      <c r="I155" s="3"/>
      <c r="J155" s="3"/>
      <c r="K155" s="3"/>
      <c r="L155" s="3"/>
      <c r="M155" s="3"/>
      <c r="N155" s="3"/>
      <c r="O155" s="3"/>
      <c r="P155" s="1"/>
    </row>
    <row r="156" spans="1:16" ht="15.75" x14ac:dyDescent="0.25">
      <c r="A156" s="1"/>
      <c r="B156" s="3"/>
      <c r="C156" s="3"/>
      <c r="D156" s="3"/>
      <c r="E156" s="3"/>
      <c r="F156" s="3"/>
      <c r="G156" s="3"/>
      <c r="H156" s="3"/>
      <c r="I156" s="3"/>
      <c r="J156" s="3"/>
      <c r="K156" s="3"/>
      <c r="L156" s="3"/>
      <c r="M156" s="3"/>
      <c r="N156" s="3"/>
      <c r="O156" s="3"/>
      <c r="P156" s="1"/>
    </row>
    <row r="157" spans="1:16" ht="15.75" x14ac:dyDescent="0.25">
      <c r="A157" s="1"/>
      <c r="B157" s="3"/>
      <c r="C157" s="3"/>
      <c r="D157" s="3"/>
      <c r="E157" s="3"/>
      <c r="F157" s="3"/>
      <c r="G157" s="3"/>
      <c r="H157" s="3"/>
      <c r="I157" s="3"/>
      <c r="J157" s="3"/>
      <c r="K157" s="3"/>
      <c r="L157" s="3"/>
      <c r="M157" s="3"/>
      <c r="N157" s="3"/>
      <c r="O157" s="3"/>
      <c r="P157" s="1"/>
    </row>
    <row r="158" spans="1:16" ht="15.75" x14ac:dyDescent="0.25">
      <c r="A158" s="1"/>
      <c r="B158" s="3"/>
      <c r="C158" s="3"/>
      <c r="D158" s="3"/>
      <c r="E158" s="3"/>
      <c r="F158" s="3"/>
      <c r="G158" s="3"/>
      <c r="H158" s="3"/>
      <c r="I158" s="3"/>
      <c r="J158" s="3"/>
      <c r="K158" s="3"/>
      <c r="L158" s="3"/>
      <c r="M158" s="3"/>
      <c r="N158" s="3"/>
      <c r="O158" s="3"/>
      <c r="P158" s="1"/>
    </row>
    <row r="159" spans="1:16" ht="15.75" x14ac:dyDescent="0.25">
      <c r="A159" s="1"/>
      <c r="B159" s="3"/>
      <c r="C159" s="3"/>
      <c r="D159" s="3"/>
      <c r="E159" s="3"/>
      <c r="F159" s="3"/>
      <c r="G159" s="3"/>
      <c r="H159" s="3"/>
      <c r="I159" s="3"/>
      <c r="J159" s="3"/>
      <c r="K159" s="3"/>
      <c r="L159" s="3"/>
      <c r="M159" s="3"/>
      <c r="N159" s="3"/>
      <c r="O159" s="3"/>
      <c r="P159" s="1"/>
    </row>
    <row r="160" spans="1:16" ht="15.75" x14ac:dyDescent="0.25">
      <c r="A160" s="1"/>
      <c r="B160" s="3"/>
      <c r="C160" s="3"/>
      <c r="D160" s="3"/>
      <c r="E160" s="3"/>
      <c r="F160" s="3"/>
      <c r="G160" s="3"/>
      <c r="H160" s="3"/>
      <c r="I160" s="3"/>
      <c r="J160" s="3"/>
      <c r="K160" s="3"/>
      <c r="L160" s="3"/>
      <c r="M160" s="3"/>
      <c r="N160" s="3"/>
      <c r="O160" s="3"/>
      <c r="P160" s="1"/>
    </row>
    <row r="161" spans="1:16" ht="15.75" x14ac:dyDescent="0.25">
      <c r="A161" s="1"/>
      <c r="B161" s="3"/>
      <c r="C161" s="3"/>
      <c r="D161" s="3"/>
      <c r="E161" s="3"/>
      <c r="F161" s="3"/>
      <c r="G161" s="3"/>
      <c r="H161" s="3"/>
      <c r="I161" s="3"/>
      <c r="J161" s="3"/>
      <c r="K161" s="3"/>
      <c r="L161" s="3"/>
      <c r="M161" s="3"/>
      <c r="N161" s="3"/>
      <c r="O161" s="3"/>
      <c r="P161" s="1"/>
    </row>
    <row r="162" spans="1:16" ht="15.75" x14ac:dyDescent="0.25">
      <c r="A162" s="1"/>
      <c r="B162" s="3"/>
      <c r="C162" s="3"/>
      <c r="D162" s="3"/>
      <c r="E162" s="3"/>
      <c r="F162" s="3"/>
      <c r="G162" s="3"/>
      <c r="H162" s="3"/>
      <c r="I162" s="3"/>
      <c r="J162" s="3"/>
      <c r="K162" s="3"/>
      <c r="L162" s="3"/>
      <c r="M162" s="3"/>
      <c r="N162" s="3"/>
      <c r="O162" s="3"/>
      <c r="P162" s="1"/>
    </row>
    <row r="163" spans="1:16" ht="15.75" x14ac:dyDescent="0.25">
      <c r="A163" s="1"/>
      <c r="B163" s="3"/>
      <c r="C163" s="3"/>
      <c r="D163" s="3"/>
      <c r="E163" s="3"/>
      <c r="F163" s="3"/>
      <c r="G163" s="3"/>
      <c r="H163" s="3"/>
      <c r="I163" s="3"/>
      <c r="J163" s="3"/>
      <c r="K163" s="3"/>
      <c r="L163" s="3"/>
      <c r="M163" s="3"/>
      <c r="N163" s="3"/>
      <c r="O163" s="3"/>
      <c r="P163" s="1"/>
    </row>
    <row r="164" spans="1:16" ht="15.75" x14ac:dyDescent="0.25">
      <c r="A164" s="1"/>
      <c r="B164" s="3"/>
      <c r="C164" s="3"/>
      <c r="D164" s="3"/>
      <c r="E164" s="3"/>
      <c r="F164" s="3"/>
      <c r="G164" s="3"/>
      <c r="H164" s="3"/>
      <c r="I164" s="3"/>
      <c r="J164" s="3"/>
      <c r="K164" s="3"/>
      <c r="L164" s="3"/>
      <c r="M164" s="3"/>
      <c r="N164" s="3"/>
      <c r="O164" s="3"/>
      <c r="P164" s="1"/>
    </row>
    <row r="165" spans="1:16" ht="15.75" x14ac:dyDescent="0.25">
      <c r="A165" s="1"/>
      <c r="B165" s="3"/>
      <c r="C165" s="3"/>
      <c r="D165" s="3"/>
      <c r="E165" s="3"/>
      <c r="F165" s="3"/>
      <c r="G165" s="3"/>
      <c r="H165" s="3"/>
      <c r="I165" s="3"/>
      <c r="J165" s="3"/>
      <c r="K165" s="3"/>
      <c r="L165" s="3"/>
      <c r="M165" s="3"/>
      <c r="N165" s="3"/>
      <c r="O165" s="3"/>
      <c r="P165" s="1"/>
    </row>
    <row r="166" spans="1:16" ht="15.75" x14ac:dyDescent="0.25">
      <c r="A166" s="1"/>
      <c r="B166" s="3"/>
      <c r="C166" s="3"/>
      <c r="D166" s="3"/>
      <c r="E166" s="3"/>
      <c r="F166" s="3"/>
      <c r="G166" s="3"/>
      <c r="H166" s="3"/>
      <c r="I166" s="3"/>
      <c r="J166" s="3"/>
      <c r="K166" s="3"/>
      <c r="L166" s="3"/>
      <c r="M166" s="3"/>
      <c r="N166" s="3"/>
      <c r="O166" s="3"/>
      <c r="P166" s="1"/>
    </row>
    <row r="167" spans="1:16" ht="15.75" x14ac:dyDescent="0.25">
      <c r="A167" s="1"/>
      <c r="B167" s="3"/>
      <c r="C167" s="3"/>
      <c r="D167" s="3"/>
      <c r="E167" s="3"/>
      <c r="F167" s="3"/>
      <c r="G167" s="3"/>
      <c r="H167" s="3"/>
      <c r="I167" s="3"/>
      <c r="J167" s="3"/>
      <c r="K167" s="3"/>
      <c r="L167" s="3"/>
      <c r="M167" s="3"/>
      <c r="N167" s="3"/>
      <c r="O167" s="3"/>
      <c r="P167" s="1"/>
    </row>
    <row r="168" spans="1:16" ht="15.75" x14ac:dyDescent="0.25">
      <c r="A168" s="1"/>
      <c r="B168" s="3"/>
      <c r="C168" s="3"/>
      <c r="D168" s="3"/>
      <c r="E168" s="3"/>
      <c r="F168" s="3"/>
      <c r="G168" s="3"/>
      <c r="H168" s="3"/>
      <c r="I168" s="3"/>
      <c r="J168" s="3"/>
      <c r="K168" s="3"/>
      <c r="L168" s="3"/>
      <c r="M168" s="3"/>
      <c r="N168" s="3"/>
      <c r="O168" s="3"/>
      <c r="P168" s="1"/>
    </row>
    <row r="169" spans="1:16" ht="15.75" x14ac:dyDescent="0.25">
      <c r="A169" s="1"/>
      <c r="B169" s="3"/>
      <c r="C169" s="3"/>
      <c r="D169" s="3"/>
      <c r="E169" s="3"/>
      <c r="F169" s="3"/>
      <c r="G169" s="3"/>
      <c r="H169" s="3"/>
      <c r="I169" s="3"/>
      <c r="J169" s="3"/>
      <c r="K169" s="3"/>
      <c r="L169" s="3"/>
      <c r="M169" s="3"/>
      <c r="N169" s="3"/>
      <c r="O169" s="3"/>
      <c r="P169" s="1"/>
    </row>
    <row r="170" spans="1:16" ht="15.75" x14ac:dyDescent="0.25">
      <c r="A170" s="1"/>
      <c r="B170" s="3"/>
      <c r="C170" s="3"/>
      <c r="D170" s="3"/>
      <c r="E170" s="3"/>
      <c r="F170" s="3"/>
      <c r="G170" s="3"/>
      <c r="H170" s="3"/>
      <c r="I170" s="3"/>
      <c r="J170" s="3"/>
      <c r="K170" s="3"/>
      <c r="L170" s="3"/>
      <c r="M170" s="3"/>
      <c r="N170" s="3"/>
      <c r="O170" s="3"/>
      <c r="P170" s="1"/>
    </row>
    <row r="171" spans="1:16" ht="15.75" x14ac:dyDescent="0.25">
      <c r="A171" s="1"/>
      <c r="B171" s="3"/>
      <c r="C171" s="3"/>
      <c r="D171" s="3"/>
      <c r="E171" s="3"/>
      <c r="F171" s="3"/>
      <c r="G171" s="3"/>
      <c r="H171" s="3"/>
      <c r="I171" s="3"/>
      <c r="J171" s="3"/>
      <c r="K171" s="3"/>
      <c r="L171" s="3"/>
      <c r="M171" s="3"/>
      <c r="N171" s="3"/>
      <c r="O171" s="3"/>
      <c r="P171" s="1"/>
    </row>
    <row r="172" spans="1:16" ht="15.75" x14ac:dyDescent="0.25">
      <c r="A172" s="1"/>
      <c r="B172" s="3"/>
      <c r="C172" s="3"/>
      <c r="D172" s="3"/>
      <c r="E172" s="3"/>
      <c r="F172" s="3"/>
      <c r="G172" s="3"/>
      <c r="H172" s="3"/>
      <c r="I172" s="3"/>
      <c r="J172" s="3"/>
      <c r="K172" s="3"/>
      <c r="L172" s="3"/>
      <c r="M172" s="3"/>
      <c r="N172" s="3"/>
      <c r="O172" s="3"/>
      <c r="P172" s="1"/>
    </row>
    <row r="173" spans="1:16" ht="15.75" x14ac:dyDescent="0.25">
      <c r="A173" s="1"/>
      <c r="B173" s="3"/>
      <c r="C173" s="3"/>
      <c r="D173" s="3"/>
      <c r="E173" s="3"/>
      <c r="F173" s="3"/>
      <c r="G173" s="3"/>
      <c r="H173" s="3"/>
      <c r="I173" s="3"/>
      <c r="J173" s="3"/>
      <c r="K173" s="3"/>
      <c r="L173" s="3"/>
      <c r="M173" s="3"/>
      <c r="N173" s="3"/>
      <c r="O173" s="3"/>
      <c r="P173" s="1"/>
    </row>
    <row r="174" spans="1:16" ht="15.75" x14ac:dyDescent="0.25">
      <c r="A174" s="1"/>
      <c r="B174" s="3"/>
      <c r="C174" s="3"/>
      <c r="D174" s="3"/>
      <c r="E174" s="3"/>
      <c r="F174" s="3"/>
      <c r="G174" s="3"/>
      <c r="H174" s="3"/>
      <c r="I174" s="3"/>
      <c r="J174" s="3"/>
      <c r="K174" s="3"/>
      <c r="L174" s="3"/>
      <c r="M174" s="3"/>
      <c r="N174" s="3"/>
      <c r="O174" s="3"/>
      <c r="P174" s="1"/>
    </row>
    <row r="175" spans="1:16" ht="15.75" x14ac:dyDescent="0.25">
      <c r="A175" s="1"/>
      <c r="B175" s="3"/>
      <c r="C175" s="3"/>
      <c r="D175" s="3"/>
      <c r="E175" s="3"/>
      <c r="F175" s="3"/>
      <c r="G175" s="3"/>
      <c r="H175" s="3"/>
      <c r="I175" s="3"/>
      <c r="J175" s="3"/>
      <c r="K175" s="3"/>
      <c r="L175" s="3"/>
      <c r="M175" s="3"/>
      <c r="N175" s="3"/>
      <c r="O175" s="3"/>
      <c r="P175" s="1"/>
    </row>
    <row r="176" spans="1:16" ht="15.75" x14ac:dyDescent="0.25">
      <c r="A176" s="1"/>
      <c r="B176" s="3"/>
      <c r="C176" s="3"/>
      <c r="D176" s="3"/>
      <c r="E176" s="3"/>
      <c r="F176" s="3"/>
      <c r="G176" s="3"/>
      <c r="H176" s="3"/>
      <c r="I176" s="3"/>
      <c r="J176" s="3"/>
      <c r="K176" s="3"/>
      <c r="L176" s="3"/>
      <c r="M176" s="3"/>
      <c r="N176" s="3"/>
      <c r="O176" s="3"/>
      <c r="P176" s="1"/>
    </row>
    <row r="177" spans="1:16" ht="15.75" x14ac:dyDescent="0.25">
      <c r="A177" s="1"/>
      <c r="B177" s="3"/>
      <c r="C177" s="3"/>
      <c r="D177" s="3"/>
      <c r="E177" s="3"/>
      <c r="F177" s="3"/>
      <c r="G177" s="3"/>
      <c r="H177" s="3"/>
      <c r="I177" s="3"/>
      <c r="J177" s="3"/>
      <c r="K177" s="3"/>
      <c r="L177" s="3"/>
      <c r="M177" s="3"/>
      <c r="N177" s="3"/>
      <c r="O177" s="3"/>
      <c r="P177" s="1"/>
    </row>
    <row r="178" spans="1:16" ht="15.75" x14ac:dyDescent="0.25">
      <c r="A178" s="1"/>
      <c r="B178" s="3"/>
      <c r="C178" s="3"/>
      <c r="D178" s="3"/>
      <c r="E178" s="3"/>
      <c r="F178" s="3"/>
      <c r="G178" s="3"/>
      <c r="H178" s="3"/>
      <c r="I178" s="3"/>
      <c r="J178" s="3"/>
      <c r="K178" s="3"/>
      <c r="L178" s="3"/>
      <c r="M178" s="3"/>
      <c r="N178" s="3"/>
      <c r="O178" s="3"/>
      <c r="P178" s="1"/>
    </row>
    <row r="179" spans="1:16" ht="15.75" x14ac:dyDescent="0.25">
      <c r="A179" s="1"/>
      <c r="B179" s="3"/>
      <c r="C179" s="3"/>
      <c r="D179" s="3"/>
      <c r="E179" s="3"/>
      <c r="F179" s="3"/>
      <c r="G179" s="3"/>
      <c r="H179" s="3"/>
      <c r="I179" s="3"/>
      <c r="J179" s="3"/>
      <c r="K179" s="3"/>
      <c r="L179" s="3"/>
      <c r="M179" s="3"/>
      <c r="N179" s="3"/>
      <c r="O179" s="3"/>
      <c r="P179" s="1"/>
    </row>
    <row r="180" spans="1:16" ht="15.75" x14ac:dyDescent="0.25">
      <c r="A180" s="1"/>
      <c r="B180" s="3"/>
      <c r="C180" s="3"/>
      <c r="D180" s="3"/>
      <c r="E180" s="3"/>
      <c r="F180" s="3"/>
      <c r="G180" s="3"/>
      <c r="H180" s="3"/>
      <c r="I180" s="3"/>
      <c r="J180" s="3"/>
      <c r="K180" s="3"/>
      <c r="L180" s="3"/>
      <c r="M180" s="3"/>
      <c r="N180" s="3"/>
      <c r="O180" s="3"/>
      <c r="P180" s="1"/>
    </row>
    <row r="181" spans="1:16" ht="15.75" x14ac:dyDescent="0.25">
      <c r="A181" s="1"/>
      <c r="B181" s="3"/>
      <c r="C181" s="3"/>
      <c r="D181" s="3"/>
      <c r="E181" s="3"/>
      <c r="F181" s="3"/>
      <c r="G181" s="3"/>
      <c r="H181" s="3"/>
      <c r="I181" s="3"/>
      <c r="J181" s="3"/>
      <c r="K181" s="3"/>
      <c r="L181" s="3"/>
      <c r="M181" s="3"/>
      <c r="N181" s="3"/>
      <c r="O181" s="3"/>
      <c r="P181" s="1"/>
    </row>
    <row r="182" spans="1:16" ht="15.75" x14ac:dyDescent="0.25">
      <c r="A182" s="1"/>
      <c r="B182" s="3"/>
      <c r="C182" s="3"/>
      <c r="D182" s="3"/>
      <c r="E182" s="3"/>
      <c r="F182" s="3"/>
      <c r="G182" s="3"/>
      <c r="H182" s="3"/>
      <c r="I182" s="3"/>
      <c r="J182" s="3"/>
      <c r="K182" s="3"/>
      <c r="L182" s="3"/>
      <c r="M182" s="3"/>
      <c r="N182" s="3"/>
      <c r="O182" s="3"/>
      <c r="P182" s="1"/>
    </row>
    <row r="183" spans="1:16" ht="15.75" x14ac:dyDescent="0.25">
      <c r="A183" s="1"/>
      <c r="B183" s="3"/>
      <c r="C183" s="3"/>
      <c r="D183" s="3"/>
      <c r="E183" s="3"/>
      <c r="F183" s="3"/>
      <c r="G183" s="3"/>
      <c r="H183" s="3"/>
      <c r="I183" s="3"/>
      <c r="J183" s="3"/>
      <c r="K183" s="3"/>
      <c r="L183" s="3"/>
      <c r="M183" s="3"/>
      <c r="N183" s="3"/>
      <c r="O183" s="3"/>
      <c r="P183" s="1"/>
    </row>
    <row r="184" spans="1:16" ht="15.75" x14ac:dyDescent="0.25">
      <c r="A184" s="1"/>
      <c r="B184" s="3"/>
      <c r="C184" s="3"/>
      <c r="D184" s="3"/>
      <c r="E184" s="3"/>
      <c r="F184" s="3"/>
      <c r="G184" s="3"/>
      <c r="H184" s="3"/>
      <c r="I184" s="3"/>
      <c r="J184" s="3"/>
      <c r="K184" s="3"/>
      <c r="L184" s="3"/>
      <c r="M184" s="3"/>
      <c r="N184" s="3"/>
      <c r="O184" s="3"/>
      <c r="P184" s="1"/>
    </row>
    <row r="185" spans="1:16" ht="15.75" x14ac:dyDescent="0.25">
      <c r="A185" s="1"/>
      <c r="B185" s="3"/>
      <c r="C185" s="3"/>
      <c r="D185" s="3"/>
      <c r="E185" s="3"/>
      <c r="F185" s="3"/>
      <c r="G185" s="3"/>
      <c r="H185" s="3"/>
      <c r="I185" s="3"/>
      <c r="J185" s="3"/>
      <c r="K185" s="3"/>
      <c r="L185" s="3"/>
      <c r="M185" s="3"/>
      <c r="N185" s="3"/>
      <c r="O185" s="3"/>
      <c r="P185" s="1"/>
    </row>
    <row r="186" spans="1:16" ht="15.75" x14ac:dyDescent="0.25">
      <c r="A186" s="1"/>
      <c r="B186" s="3"/>
      <c r="C186" s="3"/>
      <c r="D186" s="3"/>
      <c r="E186" s="3"/>
      <c r="F186" s="3"/>
      <c r="G186" s="3"/>
      <c r="H186" s="3"/>
      <c r="I186" s="3"/>
      <c r="J186" s="3"/>
      <c r="K186" s="3"/>
      <c r="L186" s="3"/>
      <c r="M186" s="3"/>
      <c r="N186" s="3"/>
      <c r="O186" s="3"/>
      <c r="P186" s="1"/>
    </row>
    <row r="187" spans="1:16" ht="15.75" x14ac:dyDescent="0.25">
      <c r="A187" s="1"/>
      <c r="B187" s="3"/>
      <c r="C187" s="3"/>
      <c r="D187" s="3"/>
      <c r="E187" s="3"/>
      <c r="F187" s="3"/>
      <c r="G187" s="3"/>
      <c r="H187" s="3"/>
      <c r="I187" s="3"/>
      <c r="J187" s="3"/>
      <c r="K187" s="3"/>
      <c r="L187" s="3"/>
      <c r="M187" s="3"/>
      <c r="N187" s="3"/>
      <c r="O187" s="3"/>
      <c r="P187" s="1"/>
    </row>
    <row r="188" spans="1:16" ht="15.75" x14ac:dyDescent="0.25">
      <c r="A188" s="1"/>
      <c r="B188" s="3"/>
      <c r="C188" s="3"/>
      <c r="D188" s="3"/>
      <c r="E188" s="3"/>
      <c r="F188" s="3"/>
      <c r="G188" s="3"/>
      <c r="H188" s="3"/>
      <c r="I188" s="3"/>
      <c r="J188" s="3"/>
      <c r="K188" s="3"/>
      <c r="L188" s="3"/>
      <c r="M188" s="3"/>
      <c r="N188" s="3"/>
      <c r="O188" s="3"/>
      <c r="P188" s="1"/>
    </row>
    <row r="189" spans="1:16" ht="15.75" x14ac:dyDescent="0.25">
      <c r="A189" s="1"/>
      <c r="B189" s="3"/>
      <c r="C189" s="3"/>
      <c r="D189" s="3"/>
      <c r="E189" s="3"/>
      <c r="F189" s="3"/>
      <c r="G189" s="3"/>
      <c r="H189" s="3"/>
      <c r="I189" s="3"/>
      <c r="J189" s="3"/>
      <c r="K189" s="3"/>
      <c r="L189" s="3"/>
      <c r="M189" s="3"/>
      <c r="N189" s="3"/>
      <c r="O189" s="3"/>
      <c r="P189" s="1"/>
    </row>
    <row r="190" spans="1:16" ht="15.75" x14ac:dyDescent="0.25">
      <c r="A190" s="1"/>
      <c r="B190" s="3"/>
      <c r="C190" s="3"/>
      <c r="D190" s="3"/>
      <c r="E190" s="3"/>
      <c r="F190" s="3"/>
      <c r="G190" s="3"/>
      <c r="H190" s="3"/>
      <c r="I190" s="3"/>
      <c r="J190" s="3"/>
      <c r="K190" s="3"/>
      <c r="L190" s="3"/>
      <c r="M190" s="3"/>
      <c r="N190" s="3"/>
      <c r="O190" s="3"/>
      <c r="P190" s="1"/>
    </row>
    <row r="191" spans="1:16" ht="15.75" x14ac:dyDescent="0.25">
      <c r="A191" s="1"/>
      <c r="B191" s="3"/>
      <c r="C191" s="3"/>
      <c r="D191" s="3"/>
      <c r="E191" s="3"/>
      <c r="F191" s="3"/>
      <c r="G191" s="3"/>
      <c r="H191" s="3"/>
      <c r="I191" s="3"/>
      <c r="J191" s="3"/>
      <c r="K191" s="3"/>
      <c r="L191" s="3"/>
      <c r="M191" s="3"/>
      <c r="N191" s="3"/>
      <c r="O191" s="3"/>
      <c r="P191" s="1"/>
    </row>
    <row r="192" spans="1:16" ht="15.75" x14ac:dyDescent="0.25">
      <c r="A192" s="1"/>
      <c r="B192" s="3"/>
      <c r="C192" s="3"/>
      <c r="D192" s="3"/>
      <c r="E192" s="3"/>
      <c r="F192" s="3"/>
      <c r="G192" s="3"/>
      <c r="H192" s="3"/>
      <c r="I192" s="3"/>
      <c r="J192" s="3"/>
      <c r="K192" s="3"/>
      <c r="L192" s="3"/>
      <c r="M192" s="3"/>
      <c r="N192" s="3"/>
      <c r="O192" s="3"/>
      <c r="P192" s="1"/>
    </row>
    <row r="193" spans="1:16" ht="15.75" x14ac:dyDescent="0.25">
      <c r="A193" s="1"/>
      <c r="B193" s="3"/>
      <c r="C193" s="3"/>
      <c r="D193" s="3"/>
      <c r="E193" s="3"/>
      <c r="F193" s="3"/>
      <c r="G193" s="3"/>
      <c r="H193" s="3"/>
      <c r="I193" s="3"/>
      <c r="J193" s="3"/>
      <c r="K193" s="3"/>
      <c r="L193" s="3"/>
      <c r="M193" s="3"/>
      <c r="N193" s="3"/>
      <c r="O193" s="3"/>
      <c r="P193" s="1"/>
    </row>
    <row r="194" spans="1:16" ht="15.75" x14ac:dyDescent="0.25">
      <c r="A194" s="1"/>
      <c r="B194" s="3"/>
      <c r="C194" s="3"/>
      <c r="D194" s="3"/>
      <c r="E194" s="3"/>
      <c r="F194" s="3"/>
      <c r="G194" s="3"/>
      <c r="H194" s="3"/>
      <c r="I194" s="3"/>
      <c r="J194" s="3"/>
      <c r="K194" s="3"/>
      <c r="L194" s="3"/>
      <c r="M194" s="3"/>
      <c r="N194" s="3"/>
      <c r="O194" s="3"/>
      <c r="P194" s="1"/>
    </row>
    <row r="195" spans="1:16" ht="15.75" x14ac:dyDescent="0.25">
      <c r="A195" s="1"/>
      <c r="B195" s="3"/>
      <c r="C195" s="3"/>
      <c r="D195" s="3"/>
      <c r="E195" s="3"/>
      <c r="F195" s="3"/>
      <c r="G195" s="3"/>
      <c r="H195" s="3"/>
      <c r="I195" s="3"/>
      <c r="J195" s="3"/>
      <c r="K195" s="3"/>
      <c r="L195" s="3"/>
      <c r="M195" s="3"/>
      <c r="N195" s="3"/>
      <c r="O195" s="3"/>
      <c r="P195" s="1"/>
    </row>
    <row r="196" spans="1:16" ht="15.75" x14ac:dyDescent="0.25">
      <c r="A196" s="1"/>
      <c r="B196" s="3"/>
      <c r="C196" s="3"/>
      <c r="D196" s="3"/>
      <c r="E196" s="3"/>
      <c r="F196" s="3"/>
      <c r="G196" s="3"/>
      <c r="H196" s="3"/>
      <c r="I196" s="3"/>
      <c r="J196" s="3"/>
      <c r="K196" s="3"/>
      <c r="L196" s="3"/>
      <c r="M196" s="3"/>
      <c r="N196" s="3"/>
      <c r="O196" s="3"/>
      <c r="P196" s="1"/>
    </row>
    <row r="197" spans="1:16" ht="15.75" x14ac:dyDescent="0.25">
      <c r="A197" s="1"/>
      <c r="B197" s="3"/>
      <c r="C197" s="3"/>
      <c r="D197" s="3"/>
      <c r="E197" s="3"/>
      <c r="F197" s="3"/>
      <c r="G197" s="3"/>
      <c r="H197" s="3"/>
      <c r="I197" s="3"/>
      <c r="J197" s="3"/>
      <c r="K197" s="3"/>
      <c r="L197" s="3"/>
      <c r="M197" s="3"/>
      <c r="N197" s="3"/>
      <c r="O197" s="3"/>
      <c r="P197" s="1"/>
    </row>
    <row r="198" spans="1:16" ht="15.75" x14ac:dyDescent="0.25">
      <c r="A198" s="1"/>
      <c r="B198" s="3"/>
      <c r="C198" s="3"/>
      <c r="D198" s="3"/>
      <c r="E198" s="3"/>
      <c r="F198" s="3"/>
      <c r="G198" s="3"/>
      <c r="H198" s="3"/>
      <c r="I198" s="3"/>
      <c r="J198" s="3"/>
      <c r="K198" s="3"/>
      <c r="L198" s="3"/>
      <c r="M198" s="3"/>
      <c r="N198" s="3"/>
      <c r="O198" s="3"/>
      <c r="P198" s="1"/>
    </row>
    <row r="199" spans="1:16" ht="15.75" x14ac:dyDescent="0.25">
      <c r="A199" s="1"/>
      <c r="B199" s="3"/>
      <c r="C199" s="3"/>
      <c r="D199" s="3"/>
      <c r="E199" s="3"/>
      <c r="F199" s="3"/>
      <c r="G199" s="3"/>
      <c r="H199" s="3"/>
      <c r="I199" s="3"/>
      <c r="J199" s="3"/>
      <c r="K199" s="3"/>
      <c r="L199" s="3"/>
      <c r="M199" s="3"/>
      <c r="N199" s="3"/>
      <c r="O199" s="3"/>
      <c r="P199" s="1"/>
    </row>
    <row r="200" spans="1:16" ht="15.75" x14ac:dyDescent="0.25">
      <c r="A200" s="1"/>
      <c r="B200" s="3"/>
      <c r="C200" s="3"/>
      <c r="D200" s="3"/>
      <c r="E200" s="3"/>
      <c r="F200" s="3"/>
      <c r="G200" s="3"/>
      <c r="H200" s="3"/>
      <c r="I200" s="3"/>
      <c r="J200" s="3"/>
      <c r="K200" s="3"/>
      <c r="L200" s="3"/>
      <c r="M200" s="3"/>
      <c r="N200" s="3"/>
      <c r="O200" s="3"/>
      <c r="P200" s="1"/>
    </row>
    <row r="201" spans="1:16" ht="15.75" x14ac:dyDescent="0.25">
      <c r="A201" s="1"/>
      <c r="B201" s="3"/>
      <c r="C201" s="3"/>
      <c r="D201" s="3"/>
      <c r="E201" s="3"/>
      <c r="F201" s="3"/>
      <c r="G201" s="3"/>
      <c r="H201" s="3"/>
      <c r="I201" s="3"/>
      <c r="J201" s="3"/>
      <c r="K201" s="3"/>
      <c r="L201" s="3"/>
      <c r="M201" s="3"/>
      <c r="N201" s="3"/>
      <c r="O201" s="3"/>
      <c r="P201" s="1"/>
    </row>
    <row r="202" spans="1:16" ht="15.75" x14ac:dyDescent="0.25">
      <c r="A202" s="1"/>
      <c r="B202" s="3"/>
      <c r="C202" s="3"/>
      <c r="D202" s="3"/>
      <c r="E202" s="3"/>
      <c r="F202" s="3"/>
      <c r="G202" s="3"/>
      <c r="H202" s="3"/>
      <c r="I202" s="3"/>
      <c r="J202" s="3"/>
      <c r="K202" s="3"/>
      <c r="L202" s="3"/>
      <c r="M202" s="3"/>
      <c r="N202" s="3"/>
      <c r="O202" s="3"/>
      <c r="P202" s="1"/>
    </row>
    <row r="203" spans="1:16" ht="15.75" x14ac:dyDescent="0.25">
      <c r="A203" s="1"/>
      <c r="B203" s="3"/>
      <c r="C203" s="3"/>
      <c r="D203" s="3"/>
      <c r="E203" s="3"/>
      <c r="F203" s="3"/>
      <c r="G203" s="3"/>
      <c r="H203" s="3"/>
      <c r="I203" s="3"/>
      <c r="J203" s="3"/>
      <c r="K203" s="3"/>
      <c r="L203" s="3"/>
      <c r="M203" s="3"/>
      <c r="N203" s="3"/>
      <c r="O203" s="3"/>
      <c r="P203" s="1"/>
    </row>
    <row r="204" spans="1:16" ht="15.75" x14ac:dyDescent="0.25">
      <c r="A204" s="1"/>
      <c r="B204" s="3"/>
      <c r="C204" s="3"/>
      <c r="D204" s="3"/>
      <c r="E204" s="3"/>
      <c r="F204" s="3"/>
      <c r="G204" s="3"/>
      <c r="H204" s="3"/>
      <c r="I204" s="3"/>
      <c r="J204" s="3"/>
      <c r="K204" s="3"/>
      <c r="L204" s="3"/>
      <c r="M204" s="3"/>
      <c r="N204" s="3"/>
      <c r="O204" s="3"/>
      <c r="P204" s="1"/>
    </row>
    <row r="205" spans="1:16" ht="15.75" x14ac:dyDescent="0.25">
      <c r="A205" s="1"/>
      <c r="B205" s="3"/>
      <c r="C205" s="3"/>
      <c r="D205" s="3"/>
      <c r="E205" s="3"/>
      <c r="F205" s="3"/>
      <c r="G205" s="3"/>
      <c r="H205" s="3"/>
      <c r="I205" s="3"/>
      <c r="J205" s="3"/>
      <c r="K205" s="3"/>
      <c r="L205" s="3"/>
      <c r="M205" s="3"/>
      <c r="N205" s="3"/>
      <c r="O205" s="3"/>
      <c r="P205" s="1"/>
    </row>
    <row r="206" spans="1:16" ht="15.75" x14ac:dyDescent="0.25">
      <c r="A206" s="1"/>
      <c r="B206" s="3"/>
      <c r="C206" s="3"/>
      <c r="D206" s="3"/>
      <c r="E206" s="3"/>
      <c r="F206" s="3"/>
      <c r="G206" s="3"/>
      <c r="H206" s="3"/>
      <c r="I206" s="3"/>
      <c r="J206" s="3"/>
      <c r="K206" s="3"/>
      <c r="L206" s="3"/>
      <c r="M206" s="3"/>
      <c r="N206" s="3"/>
      <c r="O206" s="3"/>
      <c r="P206" s="1"/>
    </row>
    <row r="207" spans="1:16" ht="15.75" x14ac:dyDescent="0.25">
      <c r="A207" s="1"/>
      <c r="B207" s="3"/>
      <c r="C207" s="3"/>
      <c r="D207" s="3"/>
      <c r="E207" s="3"/>
      <c r="F207" s="3"/>
      <c r="G207" s="3"/>
      <c r="H207" s="3"/>
      <c r="I207" s="3"/>
      <c r="J207" s="3"/>
      <c r="K207" s="3"/>
      <c r="L207" s="3"/>
      <c r="M207" s="3"/>
      <c r="N207" s="3"/>
      <c r="O207" s="3"/>
      <c r="P207" s="1"/>
    </row>
    <row r="208" spans="1:16" x14ac:dyDescent="0.25">
      <c r="A208" s="1"/>
      <c r="B208" s="1"/>
      <c r="C208" s="1"/>
      <c r="D208" s="1"/>
      <c r="E208" s="1"/>
      <c r="F208" s="1"/>
      <c r="G208" s="1"/>
      <c r="H208" s="1"/>
      <c r="I208" s="1"/>
      <c r="J208" s="1"/>
      <c r="K208" s="1"/>
      <c r="L208" s="1"/>
      <c r="M208" s="1"/>
      <c r="N208" s="1"/>
      <c r="O208" s="1"/>
      <c r="P208" s="1"/>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A691-42AB-4769-906A-9FEEEE7908A8}">
  <dimension ref="A1:L16"/>
  <sheetViews>
    <sheetView workbookViewId="0">
      <selection activeCell="D12" sqref="D12"/>
    </sheetView>
  </sheetViews>
  <sheetFormatPr defaultRowHeight="15" x14ac:dyDescent="0.25"/>
  <cols>
    <col min="1" max="1" width="5.7109375" customWidth="1"/>
    <col min="2" max="2" width="24.140625" customWidth="1"/>
    <col min="3" max="3" width="19.42578125" customWidth="1"/>
    <col min="4" max="4" width="27.85546875" customWidth="1"/>
    <col min="5" max="5" width="15.5703125" customWidth="1"/>
    <col min="7" max="7" width="14" customWidth="1"/>
    <col min="8" max="8" width="15.42578125" customWidth="1"/>
    <col min="9" max="9" width="17" customWidth="1"/>
    <col min="10" max="10" width="18.85546875" customWidth="1"/>
    <col min="11" max="11" width="10.140625" customWidth="1"/>
    <col min="12" max="12" width="19.5703125" customWidth="1"/>
  </cols>
  <sheetData>
    <row r="1" spans="1:12" ht="26.25" x14ac:dyDescent="0.4">
      <c r="A1" s="180" t="s">
        <v>226</v>
      </c>
    </row>
    <row r="3" spans="1:12" x14ac:dyDescent="0.25">
      <c r="A3" s="181" t="s">
        <v>190</v>
      </c>
      <c r="B3" s="181" t="s">
        <v>227</v>
      </c>
      <c r="C3" s="181" t="s">
        <v>232</v>
      </c>
      <c r="D3" s="181" t="s">
        <v>228</v>
      </c>
      <c r="E3" s="181" t="s">
        <v>239</v>
      </c>
      <c r="F3" s="181" t="s">
        <v>237</v>
      </c>
      <c r="G3" s="181" t="s">
        <v>249</v>
      </c>
      <c r="H3" s="181" t="s">
        <v>229</v>
      </c>
      <c r="I3" s="181" t="s">
        <v>230</v>
      </c>
      <c r="J3" s="181" t="s">
        <v>231</v>
      </c>
      <c r="K3" s="181" t="s">
        <v>233</v>
      </c>
      <c r="L3" s="181" t="s">
        <v>234</v>
      </c>
    </row>
    <row r="4" spans="1:12" ht="14.1" customHeight="1" x14ac:dyDescent="0.25">
      <c r="A4" s="308">
        <v>1</v>
      </c>
      <c r="B4" s="308" t="s">
        <v>236</v>
      </c>
      <c r="C4" s="308" t="s">
        <v>238</v>
      </c>
      <c r="D4" s="314" t="s">
        <v>241</v>
      </c>
      <c r="E4" s="308" t="s">
        <v>240</v>
      </c>
      <c r="F4" s="308" t="s">
        <v>251</v>
      </c>
      <c r="G4" s="308"/>
      <c r="H4" s="308"/>
      <c r="I4" s="308"/>
      <c r="J4" s="308"/>
      <c r="K4" s="308"/>
      <c r="L4" s="311"/>
    </row>
    <row r="5" spans="1:12" x14ac:dyDescent="0.25">
      <c r="A5" s="309"/>
      <c r="B5" s="309"/>
      <c r="C5" s="309"/>
      <c r="D5" s="315"/>
      <c r="E5" s="309"/>
      <c r="F5" s="309"/>
      <c r="G5" s="309"/>
      <c r="H5" s="309"/>
      <c r="I5" s="309"/>
      <c r="J5" s="309"/>
      <c r="K5" s="309"/>
      <c r="L5" s="312"/>
    </row>
    <row r="6" spans="1:12" x14ac:dyDescent="0.25">
      <c r="A6" s="309"/>
      <c r="B6" s="309"/>
      <c r="C6" s="309"/>
      <c r="D6" s="315"/>
      <c r="E6" s="309"/>
      <c r="F6" s="309"/>
      <c r="G6" s="309"/>
      <c r="H6" s="309"/>
      <c r="I6" s="309"/>
      <c r="J6" s="309"/>
      <c r="K6" s="309"/>
      <c r="L6" s="312"/>
    </row>
    <row r="7" spans="1:12" ht="18" customHeight="1" x14ac:dyDescent="0.25">
      <c r="A7" s="310"/>
      <c r="B7" s="310"/>
      <c r="C7" s="310"/>
      <c r="D7" s="316"/>
      <c r="E7" s="310"/>
      <c r="F7" s="310"/>
      <c r="G7" s="310"/>
      <c r="H7" s="310"/>
      <c r="I7" s="310"/>
      <c r="J7" s="310"/>
      <c r="K7" s="310"/>
      <c r="L7" s="313"/>
    </row>
    <row r="8" spans="1:12" ht="45" x14ac:dyDescent="0.25">
      <c r="A8" s="183">
        <v>2</v>
      </c>
      <c r="B8" s="183" t="s">
        <v>235</v>
      </c>
      <c r="C8" s="183" t="s">
        <v>244</v>
      </c>
      <c r="D8" s="182" t="s">
        <v>242</v>
      </c>
      <c r="E8" s="183" t="s">
        <v>243</v>
      </c>
      <c r="F8" s="184" t="s">
        <v>224</v>
      </c>
      <c r="G8" s="185"/>
      <c r="H8" s="147"/>
      <c r="I8" s="147"/>
      <c r="J8" s="147"/>
      <c r="K8" s="147"/>
      <c r="L8" s="186" t="s">
        <v>250</v>
      </c>
    </row>
    <row r="9" spans="1:12" ht="90" x14ac:dyDescent="0.25">
      <c r="A9" s="183">
        <v>3</v>
      </c>
      <c r="B9" s="147"/>
      <c r="C9" s="184" t="s">
        <v>246</v>
      </c>
      <c r="D9" s="182" t="s">
        <v>247</v>
      </c>
      <c r="E9" s="184" t="s">
        <v>248</v>
      </c>
      <c r="F9" s="183" t="s">
        <v>245</v>
      </c>
      <c r="G9" s="183"/>
      <c r="H9" s="147"/>
      <c r="I9" s="147"/>
      <c r="J9" s="147"/>
      <c r="K9" s="147"/>
      <c r="L9" s="147"/>
    </row>
    <row r="10" spans="1:12" x14ac:dyDescent="0.25">
      <c r="A10" s="183">
        <v>4</v>
      </c>
      <c r="B10" s="147" t="s">
        <v>260</v>
      </c>
      <c r="C10" s="147" t="s">
        <v>264</v>
      </c>
      <c r="D10" s="147" t="s">
        <v>261</v>
      </c>
      <c r="E10" s="147"/>
      <c r="F10" s="147"/>
      <c r="G10" s="147"/>
      <c r="H10" s="147"/>
      <c r="I10" s="147"/>
      <c r="J10" s="147"/>
      <c r="K10" s="147"/>
      <c r="L10" s="147"/>
    </row>
    <row r="11" spans="1:12" x14ac:dyDescent="0.25">
      <c r="A11" s="183">
        <v>5</v>
      </c>
      <c r="B11" s="147" t="s">
        <v>262</v>
      </c>
      <c r="C11" s="147" t="s">
        <v>263</v>
      </c>
      <c r="D11" s="147" t="s">
        <v>265</v>
      </c>
      <c r="E11" s="147"/>
      <c r="F11" s="147"/>
      <c r="G11" s="147"/>
      <c r="H11" s="147"/>
      <c r="I11" s="147"/>
      <c r="J11" s="147"/>
      <c r="K11" s="147"/>
      <c r="L11" s="147"/>
    </row>
    <row r="12" spans="1:12" x14ac:dyDescent="0.25">
      <c r="A12" s="183">
        <v>6</v>
      </c>
      <c r="B12" s="147"/>
      <c r="C12" s="147"/>
      <c r="D12" s="147"/>
      <c r="E12" s="147"/>
      <c r="F12" s="147"/>
      <c r="G12" s="147"/>
      <c r="H12" s="147"/>
      <c r="I12" s="147"/>
      <c r="J12" s="147"/>
      <c r="K12" s="147"/>
      <c r="L12" s="147"/>
    </row>
    <row r="13" spans="1:12" x14ac:dyDescent="0.25">
      <c r="A13" s="183">
        <v>7</v>
      </c>
      <c r="B13" s="147"/>
      <c r="C13" s="147"/>
      <c r="D13" s="147"/>
      <c r="E13" s="147"/>
      <c r="F13" s="147"/>
      <c r="G13" s="147"/>
      <c r="H13" s="147"/>
      <c r="I13" s="147"/>
      <c r="J13" s="147"/>
      <c r="K13" s="147"/>
      <c r="L13" s="147"/>
    </row>
    <row r="14" spans="1:12" x14ac:dyDescent="0.25">
      <c r="A14" s="183">
        <v>8</v>
      </c>
      <c r="B14" s="147"/>
      <c r="C14" s="147"/>
      <c r="E14" s="147"/>
      <c r="F14" s="147"/>
      <c r="G14" s="147"/>
      <c r="H14" s="147"/>
      <c r="I14" s="147"/>
      <c r="J14" s="147"/>
      <c r="K14" s="147"/>
      <c r="L14" s="147"/>
    </row>
    <row r="15" spans="1:12" x14ac:dyDescent="0.25">
      <c r="A15" s="183">
        <v>9</v>
      </c>
      <c r="B15" s="147"/>
      <c r="C15" s="147"/>
      <c r="D15" s="147"/>
      <c r="E15" s="147"/>
      <c r="F15" s="147"/>
      <c r="G15" s="147"/>
      <c r="H15" s="147"/>
      <c r="I15" s="147"/>
      <c r="J15" s="147"/>
      <c r="K15" s="147"/>
      <c r="L15" s="147"/>
    </row>
    <row r="16" spans="1:12" x14ac:dyDescent="0.25">
      <c r="A16" s="183">
        <v>10</v>
      </c>
      <c r="B16" s="147"/>
      <c r="C16" s="147"/>
      <c r="D16" s="147"/>
      <c r="E16" s="147"/>
      <c r="F16" s="147"/>
      <c r="G16" s="147"/>
      <c r="H16" s="147"/>
      <c r="I16" s="147"/>
      <c r="J16" s="147"/>
      <c r="K16" s="147"/>
      <c r="L16" s="147"/>
    </row>
  </sheetData>
  <mergeCells count="12">
    <mergeCell ref="A4:A7"/>
    <mergeCell ref="D4:D7"/>
    <mergeCell ref="B4:B7"/>
    <mergeCell ref="C4:C7"/>
    <mergeCell ref="F4:F7"/>
    <mergeCell ref="G4:G7"/>
    <mergeCell ref="J4:J7"/>
    <mergeCell ref="K4:K7"/>
    <mergeCell ref="L4:L7"/>
    <mergeCell ref="E4:E7"/>
    <mergeCell ref="H4:H7"/>
    <mergeCell ref="I4:I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FFEE-C80A-4531-ACB0-DECD47072E32}">
  <dimension ref="A1:D21"/>
  <sheetViews>
    <sheetView workbookViewId="0">
      <selection activeCell="C2" sqref="C2"/>
    </sheetView>
  </sheetViews>
  <sheetFormatPr defaultRowHeight="15" x14ac:dyDescent="0.25"/>
  <cols>
    <col min="1" max="1" width="7.140625" customWidth="1"/>
    <col min="2" max="2" width="10.7109375" customWidth="1"/>
    <col min="3" max="3" width="116.5703125" customWidth="1"/>
    <col min="4" max="4" width="30.5703125" customWidth="1"/>
  </cols>
  <sheetData>
    <row r="1" spans="1:4" x14ac:dyDescent="0.25">
      <c r="A1" s="149" t="s">
        <v>190</v>
      </c>
      <c r="B1" s="149" t="s">
        <v>191</v>
      </c>
      <c r="C1" s="149" t="s">
        <v>192</v>
      </c>
      <c r="D1" s="150" t="s">
        <v>196</v>
      </c>
    </row>
    <row r="2" spans="1:4" x14ac:dyDescent="0.25">
      <c r="A2" s="148">
        <v>1</v>
      </c>
      <c r="B2" s="147" t="s">
        <v>188</v>
      </c>
      <c r="C2" s="147" t="s">
        <v>193</v>
      </c>
      <c r="D2" s="147" t="s">
        <v>197</v>
      </c>
    </row>
    <row r="3" spans="1:4" x14ac:dyDescent="0.25">
      <c r="A3" s="148">
        <v>2</v>
      </c>
      <c r="B3" s="147" t="s">
        <v>189</v>
      </c>
      <c r="C3" s="147" t="s">
        <v>194</v>
      </c>
      <c r="D3" s="147" t="s">
        <v>197</v>
      </c>
    </row>
    <row r="4" spans="1:4" x14ac:dyDescent="0.25">
      <c r="A4" s="148">
        <v>3</v>
      </c>
      <c r="B4" s="147" t="s">
        <v>187</v>
      </c>
      <c r="C4" s="147" t="s">
        <v>195</v>
      </c>
      <c r="D4" s="147" t="s">
        <v>198</v>
      </c>
    </row>
    <row r="5" spans="1:4" x14ac:dyDescent="0.25">
      <c r="A5" s="148">
        <v>4</v>
      </c>
      <c r="B5" s="147" t="s">
        <v>221</v>
      </c>
      <c r="C5" s="147" t="s">
        <v>222</v>
      </c>
      <c r="D5" s="147" t="s">
        <v>198</v>
      </c>
    </row>
    <row r="6" spans="1:4" x14ac:dyDescent="0.25">
      <c r="A6" s="148">
        <v>5</v>
      </c>
      <c r="B6" s="175" t="s">
        <v>224</v>
      </c>
      <c r="C6" s="147" t="s">
        <v>223</v>
      </c>
      <c r="D6" s="147" t="s">
        <v>198</v>
      </c>
    </row>
    <row r="7" spans="1:4" x14ac:dyDescent="0.25">
      <c r="A7" s="148">
        <v>6</v>
      </c>
      <c r="B7" s="147"/>
      <c r="C7" s="147"/>
      <c r="D7" s="147"/>
    </row>
    <row r="8" spans="1:4" x14ac:dyDescent="0.25">
      <c r="A8" s="148">
        <v>7</v>
      </c>
      <c r="B8" s="147"/>
      <c r="C8" s="147"/>
      <c r="D8" s="147"/>
    </row>
    <row r="9" spans="1:4" x14ac:dyDescent="0.25">
      <c r="A9" s="148">
        <v>8</v>
      </c>
      <c r="B9" s="147"/>
      <c r="C9" s="147"/>
      <c r="D9" s="147"/>
    </row>
    <row r="10" spans="1:4" x14ac:dyDescent="0.25">
      <c r="A10" s="148">
        <v>9</v>
      </c>
      <c r="B10" s="147"/>
      <c r="C10" s="147"/>
      <c r="D10" s="147"/>
    </row>
    <row r="11" spans="1:4" x14ac:dyDescent="0.25">
      <c r="A11" s="148">
        <v>10</v>
      </c>
      <c r="B11" s="147"/>
      <c r="C11" s="147"/>
      <c r="D11" s="147"/>
    </row>
    <row r="12" spans="1:4" x14ac:dyDescent="0.25">
      <c r="A12" s="148">
        <v>11</v>
      </c>
      <c r="B12" s="147"/>
      <c r="C12" s="147"/>
      <c r="D12" s="147"/>
    </row>
    <row r="13" spans="1:4" x14ac:dyDescent="0.25">
      <c r="A13" s="148">
        <v>12</v>
      </c>
      <c r="B13" s="147"/>
      <c r="C13" s="147"/>
      <c r="D13" s="147"/>
    </row>
    <row r="14" spans="1:4" x14ac:dyDescent="0.25">
      <c r="A14" s="148">
        <v>13</v>
      </c>
      <c r="B14" s="147"/>
      <c r="C14" s="147"/>
      <c r="D14" s="147"/>
    </row>
    <row r="15" spans="1:4" x14ac:dyDescent="0.25">
      <c r="A15" s="148">
        <v>14</v>
      </c>
      <c r="B15" s="147"/>
      <c r="C15" s="147"/>
      <c r="D15" s="147"/>
    </row>
    <row r="16" spans="1:4" x14ac:dyDescent="0.25">
      <c r="A16" s="148">
        <v>15</v>
      </c>
      <c r="B16" s="147"/>
      <c r="C16" s="147"/>
      <c r="D16" s="147"/>
    </row>
    <row r="17" spans="1:4" x14ac:dyDescent="0.25">
      <c r="A17" s="148">
        <v>16</v>
      </c>
      <c r="B17" s="147"/>
      <c r="C17" s="147"/>
      <c r="D17" s="147"/>
    </row>
    <row r="18" spans="1:4" x14ac:dyDescent="0.25">
      <c r="A18" s="148">
        <v>17</v>
      </c>
      <c r="B18" s="147"/>
      <c r="C18" s="147"/>
      <c r="D18" s="147"/>
    </row>
    <row r="19" spans="1:4" x14ac:dyDescent="0.25">
      <c r="A19" s="148">
        <v>18</v>
      </c>
      <c r="B19" s="147"/>
      <c r="C19" s="147"/>
      <c r="D19" s="147"/>
    </row>
    <row r="20" spans="1:4" x14ac:dyDescent="0.25">
      <c r="A20" s="148">
        <v>19</v>
      </c>
      <c r="B20" s="147"/>
      <c r="C20" s="147"/>
      <c r="D20" s="147"/>
    </row>
    <row r="21" spans="1:4" x14ac:dyDescent="0.25">
      <c r="A21" s="148">
        <v>20</v>
      </c>
      <c r="B21" s="147"/>
      <c r="C21" s="147"/>
      <c r="D21" s="14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341B-02F3-45B2-9858-C9CCCAD3ABCE}">
  <dimension ref="A1:H109"/>
  <sheetViews>
    <sheetView view="pageBreakPreview" topLeftCell="A50" zoomScale="110" zoomScaleNormal="145" zoomScaleSheetLayoutView="110" workbookViewId="0">
      <selection activeCell="D56" sqref="D56"/>
    </sheetView>
  </sheetViews>
  <sheetFormatPr defaultRowHeight="15" x14ac:dyDescent="0.25"/>
  <cols>
    <col min="1" max="1" width="3.5703125" customWidth="1"/>
    <col min="2" max="2" width="44.28515625" customWidth="1"/>
    <col min="3" max="3" width="28.28515625" hidden="1" customWidth="1"/>
    <col min="4" max="4" width="20.85546875" customWidth="1"/>
    <col min="5" max="5" width="12.140625" customWidth="1"/>
    <col min="6" max="6" width="10.85546875" customWidth="1"/>
    <col min="7" max="7" width="20.140625" style="146" hidden="1" customWidth="1"/>
    <col min="8" max="8" width="26.85546875" hidden="1" customWidth="1"/>
  </cols>
  <sheetData>
    <row r="1" spans="1:8" ht="21" customHeight="1" x14ac:dyDescent="0.25">
      <c r="A1" s="290" t="s">
        <v>66</v>
      </c>
      <c r="B1" s="290"/>
      <c r="C1" s="290"/>
      <c r="D1" s="36"/>
      <c r="E1" s="36"/>
      <c r="F1" s="36"/>
      <c r="G1" s="119"/>
      <c r="H1" s="37"/>
    </row>
    <row r="2" spans="1:8" ht="13.5" customHeight="1" x14ac:dyDescent="0.25">
      <c r="A2" s="291" t="s">
        <v>67</v>
      </c>
      <c r="B2" s="293" t="s">
        <v>68</v>
      </c>
      <c r="C2" s="38" t="s">
        <v>69</v>
      </c>
      <c r="D2" s="38" t="s">
        <v>69</v>
      </c>
      <c r="E2" s="317" t="s">
        <v>184</v>
      </c>
      <c r="F2" s="317" t="s">
        <v>186</v>
      </c>
      <c r="G2" s="319" t="s">
        <v>185</v>
      </c>
      <c r="H2" s="317" t="s">
        <v>72</v>
      </c>
    </row>
    <row r="3" spans="1:8" ht="15.95" customHeight="1" x14ac:dyDescent="0.25">
      <c r="A3" s="292"/>
      <c r="B3" s="294"/>
      <c r="C3" s="39" t="s">
        <v>70</v>
      </c>
      <c r="D3" s="39" t="s">
        <v>71</v>
      </c>
      <c r="E3" s="318"/>
      <c r="F3" s="318"/>
      <c r="G3" s="320"/>
      <c r="H3" s="318"/>
    </row>
    <row r="4" spans="1:8" ht="18.600000000000001" customHeight="1" x14ac:dyDescent="0.25">
      <c r="A4" s="40" t="s">
        <v>73</v>
      </c>
      <c r="B4" s="40" t="s">
        <v>74</v>
      </c>
      <c r="C4" s="41"/>
      <c r="D4" s="41"/>
      <c r="E4" s="41"/>
      <c r="F4" s="41"/>
      <c r="G4" s="120"/>
      <c r="H4" s="41"/>
    </row>
    <row r="5" spans="1:8" ht="15" customHeight="1" x14ac:dyDescent="0.25">
      <c r="A5" s="106">
        <v>1</v>
      </c>
      <c r="B5" s="101" t="s">
        <v>75</v>
      </c>
      <c r="C5" s="107">
        <v>15000</v>
      </c>
      <c r="D5" s="107">
        <v>15000</v>
      </c>
      <c r="E5" s="107">
        <v>11500</v>
      </c>
      <c r="F5" s="107">
        <f>D5-E5</f>
        <v>3500</v>
      </c>
      <c r="G5" s="121" t="s">
        <v>189</v>
      </c>
      <c r="H5" s="103"/>
    </row>
    <row r="6" spans="1:8" ht="14.45" customHeight="1" x14ac:dyDescent="0.25">
      <c r="A6" s="106">
        <v>2</v>
      </c>
      <c r="B6" s="101" t="s">
        <v>76</v>
      </c>
      <c r="C6" s="107">
        <v>5000</v>
      </c>
      <c r="D6" s="107">
        <v>5000</v>
      </c>
      <c r="E6" s="107">
        <v>3000</v>
      </c>
      <c r="F6" s="107">
        <f>D6-E6</f>
        <v>2000</v>
      </c>
      <c r="G6" s="121" t="s">
        <v>189</v>
      </c>
      <c r="H6" s="103"/>
    </row>
    <row r="7" spans="1:8" ht="15.6" customHeight="1" x14ac:dyDescent="0.25">
      <c r="A7" s="46"/>
      <c r="B7" s="47" t="s">
        <v>77</v>
      </c>
      <c r="C7" s="48">
        <v>20000</v>
      </c>
      <c r="D7" s="48">
        <v>20000</v>
      </c>
      <c r="E7" s="48"/>
      <c r="F7" s="48">
        <f>SUM(F5:F6)</f>
        <v>5500</v>
      </c>
      <c r="G7" s="122"/>
      <c r="H7" s="49"/>
    </row>
    <row r="8" spans="1:8" x14ac:dyDescent="0.25">
      <c r="A8" s="40" t="s">
        <v>78</v>
      </c>
      <c r="B8" s="40" t="s">
        <v>79</v>
      </c>
      <c r="C8" s="41"/>
      <c r="D8" s="41"/>
      <c r="E8" s="41"/>
      <c r="F8" s="41"/>
      <c r="G8" s="120"/>
      <c r="H8" s="41"/>
    </row>
    <row r="9" spans="1:8" ht="12.95" customHeight="1" x14ac:dyDescent="0.25">
      <c r="A9" s="42">
        <v>1</v>
      </c>
      <c r="B9" s="114" t="s">
        <v>80</v>
      </c>
      <c r="C9" s="50"/>
      <c r="D9" s="50"/>
      <c r="E9" s="50"/>
      <c r="F9" s="110">
        <f>D9-E9</f>
        <v>0</v>
      </c>
      <c r="G9" s="123"/>
      <c r="H9" s="50"/>
    </row>
    <row r="10" spans="1:8" ht="14.45" customHeight="1" x14ac:dyDescent="0.25">
      <c r="A10" s="42">
        <v>2</v>
      </c>
      <c r="B10" s="43" t="s">
        <v>81</v>
      </c>
      <c r="C10" s="44">
        <v>50000</v>
      </c>
      <c r="D10" s="44">
        <v>50000</v>
      </c>
      <c r="E10" s="44"/>
      <c r="F10" s="111">
        <f>D10-E10</f>
        <v>50000</v>
      </c>
      <c r="G10" s="124"/>
      <c r="H10" s="45"/>
    </row>
    <row r="11" spans="1:8" x14ac:dyDescent="0.25">
      <c r="A11" s="51"/>
      <c r="B11" s="52" t="s">
        <v>82</v>
      </c>
      <c r="C11" s="53">
        <v>50000</v>
      </c>
      <c r="D11" s="53">
        <v>50000</v>
      </c>
      <c r="E11" s="53"/>
      <c r="F11" s="53">
        <f>SUM(F9:F10)</f>
        <v>50000</v>
      </c>
      <c r="G11" s="125"/>
      <c r="H11" s="54"/>
    </row>
    <row r="12" spans="1:8" ht="15.95" customHeight="1" x14ac:dyDescent="0.25">
      <c r="A12" s="55" t="s">
        <v>83</v>
      </c>
      <c r="B12" s="273" t="s">
        <v>84</v>
      </c>
      <c r="C12" s="274"/>
      <c r="D12" s="57"/>
      <c r="E12" s="57"/>
      <c r="F12" s="57"/>
      <c r="G12" s="126"/>
      <c r="H12" s="58"/>
    </row>
    <row r="13" spans="1:8" x14ac:dyDescent="0.25">
      <c r="A13" s="59">
        <v>1</v>
      </c>
      <c r="B13" s="60" t="s">
        <v>85</v>
      </c>
      <c r="C13" s="61">
        <v>73500</v>
      </c>
      <c r="D13" s="61">
        <v>73500</v>
      </c>
      <c r="E13" s="61">
        <v>73500</v>
      </c>
      <c r="F13" s="61">
        <f>D13-E13</f>
        <v>0</v>
      </c>
      <c r="G13" s="127" t="s">
        <v>187</v>
      </c>
      <c r="H13" s="62" t="s">
        <v>86</v>
      </c>
    </row>
    <row r="14" spans="1:8" s="169" customFormat="1" ht="15.6" customHeight="1" x14ac:dyDescent="0.25">
      <c r="A14" s="106">
        <v>2</v>
      </c>
      <c r="B14" s="101" t="s">
        <v>87</v>
      </c>
      <c r="C14" s="107">
        <v>447300</v>
      </c>
      <c r="D14" s="107">
        <v>447300</v>
      </c>
      <c r="E14" s="176">
        <v>223647</v>
      </c>
      <c r="F14" s="176">
        <f t="shared" ref="F14:F18" si="0">D14-E14</f>
        <v>223653</v>
      </c>
      <c r="G14" s="177" t="s">
        <v>187</v>
      </c>
      <c r="H14" s="178" t="s">
        <v>88</v>
      </c>
    </row>
    <row r="15" spans="1:8" s="169" customFormat="1" ht="19.5" customHeight="1" x14ac:dyDescent="0.25">
      <c r="A15" s="106">
        <v>3</v>
      </c>
      <c r="B15" s="101" t="s">
        <v>89</v>
      </c>
      <c r="C15" s="107">
        <v>224500</v>
      </c>
      <c r="D15" s="107">
        <v>224500</v>
      </c>
      <c r="E15" s="176">
        <v>168364.98</v>
      </c>
      <c r="F15" s="176">
        <f t="shared" si="0"/>
        <v>56135.01999999999</v>
      </c>
      <c r="G15" s="177" t="s">
        <v>187</v>
      </c>
      <c r="H15" s="178" t="s">
        <v>90</v>
      </c>
    </row>
    <row r="16" spans="1:8" ht="17.100000000000001" customHeight="1" x14ac:dyDescent="0.25">
      <c r="A16" s="42">
        <v>4</v>
      </c>
      <c r="B16" s="114" t="s">
        <v>91</v>
      </c>
      <c r="C16" s="44">
        <v>155500</v>
      </c>
      <c r="D16" s="45"/>
      <c r="E16" s="45"/>
      <c r="F16" s="61">
        <f t="shared" si="0"/>
        <v>0</v>
      </c>
      <c r="G16" s="127"/>
      <c r="H16" s="63" t="s">
        <v>92</v>
      </c>
    </row>
    <row r="17" spans="1:8" x14ac:dyDescent="0.25">
      <c r="A17" s="64">
        <v>5</v>
      </c>
      <c r="B17" s="115" t="s">
        <v>93</v>
      </c>
      <c r="C17" s="45"/>
      <c r="D17" s="45"/>
      <c r="E17" s="103"/>
      <c r="F17" s="61">
        <f t="shared" si="0"/>
        <v>0</v>
      </c>
      <c r="G17" s="124"/>
      <c r="H17" s="45"/>
    </row>
    <row r="18" spans="1:8" ht="18.600000000000001" customHeight="1" x14ac:dyDescent="0.25">
      <c r="A18" s="64">
        <v>6</v>
      </c>
      <c r="B18" s="115" t="s">
        <v>94</v>
      </c>
      <c r="C18" s="45"/>
      <c r="D18" s="45"/>
      <c r="E18" s="45"/>
      <c r="F18" s="61">
        <f t="shared" si="0"/>
        <v>0</v>
      </c>
      <c r="G18" s="124"/>
      <c r="H18" s="45"/>
    </row>
    <row r="19" spans="1:8" ht="16.5" customHeight="1" x14ac:dyDescent="0.25">
      <c r="A19" s="46"/>
      <c r="B19" s="47" t="s">
        <v>95</v>
      </c>
      <c r="C19" s="48">
        <v>900800</v>
      </c>
      <c r="D19" s="48">
        <v>745300</v>
      </c>
      <c r="E19" s="48"/>
      <c r="F19" s="48">
        <f>SUM(F13:F18)</f>
        <v>279788.02</v>
      </c>
      <c r="G19" s="122"/>
      <c r="H19" s="49"/>
    </row>
    <row r="20" spans="1:8" ht="18" customHeight="1" x14ac:dyDescent="0.25">
      <c r="A20" s="40" t="s">
        <v>96</v>
      </c>
      <c r="B20" s="40" t="s">
        <v>97</v>
      </c>
      <c r="C20" s="65"/>
      <c r="D20" s="65"/>
      <c r="E20" s="65"/>
      <c r="F20" s="65"/>
      <c r="G20" s="128"/>
      <c r="H20" s="65"/>
    </row>
    <row r="21" spans="1:8" ht="15.6" customHeight="1" x14ac:dyDescent="0.25">
      <c r="A21" s="100">
        <v>1</v>
      </c>
      <c r="B21" s="101" t="s">
        <v>98</v>
      </c>
      <c r="C21" s="102">
        <v>100000</v>
      </c>
      <c r="D21" s="102">
        <v>150000</v>
      </c>
      <c r="E21" s="102">
        <v>33976</v>
      </c>
      <c r="F21" s="102">
        <f>D21-E21</f>
        <v>116024</v>
      </c>
      <c r="G21" s="129" t="s">
        <v>188</v>
      </c>
      <c r="H21" s="103"/>
    </row>
    <row r="22" spans="1:8" ht="17.45" customHeight="1" x14ac:dyDescent="0.25">
      <c r="A22" s="46"/>
      <c r="B22" s="52" t="s">
        <v>99</v>
      </c>
      <c r="C22" s="66">
        <v>100000</v>
      </c>
      <c r="D22" s="66">
        <f>SUM(D21)</f>
        <v>150000</v>
      </c>
      <c r="E22" s="66"/>
      <c r="F22" s="66">
        <f>SUM(F21)</f>
        <v>116024</v>
      </c>
      <c r="G22" s="130"/>
      <c r="H22" s="54"/>
    </row>
    <row r="23" spans="1:8" ht="18" customHeight="1" x14ac:dyDescent="0.25">
      <c r="A23" s="67" t="s">
        <v>100</v>
      </c>
      <c r="B23" s="68" t="s">
        <v>101</v>
      </c>
      <c r="C23" s="69"/>
      <c r="D23" s="69"/>
      <c r="E23" s="69"/>
      <c r="F23" s="69"/>
      <c r="G23" s="131"/>
      <c r="H23" s="69"/>
    </row>
    <row r="24" spans="1:8" ht="15.95" customHeight="1" x14ac:dyDescent="0.25">
      <c r="A24" s="67" t="s">
        <v>102</v>
      </c>
      <c r="B24" s="68" t="s">
        <v>103</v>
      </c>
      <c r="C24" s="70"/>
      <c r="D24" s="70"/>
      <c r="E24" s="70"/>
      <c r="F24" s="70"/>
      <c r="G24" s="132"/>
      <c r="H24" s="70"/>
    </row>
    <row r="25" spans="1:8" x14ac:dyDescent="0.25">
      <c r="A25" s="42">
        <v>1</v>
      </c>
      <c r="B25" s="43" t="s">
        <v>104</v>
      </c>
      <c r="C25" s="44">
        <v>70000</v>
      </c>
      <c r="D25" s="44">
        <v>20000</v>
      </c>
      <c r="E25" s="44"/>
      <c r="F25" s="44">
        <f>D25-E25</f>
        <v>20000</v>
      </c>
      <c r="G25" s="124"/>
      <c r="H25" s="45"/>
    </row>
    <row r="26" spans="1:8" ht="18.95" customHeight="1" x14ac:dyDescent="0.25">
      <c r="A26" s="106">
        <v>2</v>
      </c>
      <c r="B26" s="101" t="s">
        <v>105</v>
      </c>
      <c r="C26" s="107">
        <v>265000</v>
      </c>
      <c r="D26" s="107">
        <v>265000</v>
      </c>
      <c r="E26" s="107"/>
      <c r="F26" s="107">
        <f t="shared" ref="F26:F36" si="1">D26-E26</f>
        <v>265000</v>
      </c>
      <c r="G26" s="124"/>
      <c r="H26" s="45"/>
    </row>
    <row r="27" spans="1:8" x14ac:dyDescent="0.25">
      <c r="A27" s="42">
        <v>3</v>
      </c>
      <c r="B27" s="43" t="s">
        <v>106</v>
      </c>
      <c r="C27" s="44">
        <v>20000</v>
      </c>
      <c r="D27" s="44">
        <v>20000</v>
      </c>
      <c r="E27" s="44"/>
      <c r="F27" s="44">
        <f t="shared" si="1"/>
        <v>20000</v>
      </c>
      <c r="G27" s="124"/>
      <c r="H27" s="45"/>
    </row>
    <row r="28" spans="1:8" x14ac:dyDescent="0.25">
      <c r="A28" s="42">
        <v>4</v>
      </c>
      <c r="B28" s="43" t="s">
        <v>107</v>
      </c>
      <c r="C28" s="44">
        <v>60000</v>
      </c>
      <c r="D28" s="44">
        <v>60000</v>
      </c>
      <c r="E28" s="44"/>
      <c r="F28" s="44">
        <f t="shared" si="1"/>
        <v>60000</v>
      </c>
      <c r="G28" s="124"/>
      <c r="H28" s="45"/>
    </row>
    <row r="29" spans="1:8" ht="18.600000000000001" customHeight="1" x14ac:dyDescent="0.25">
      <c r="A29" s="42">
        <v>5</v>
      </c>
      <c r="B29" s="43" t="s">
        <v>108</v>
      </c>
      <c r="C29" s="44">
        <v>100000</v>
      </c>
      <c r="D29" s="44">
        <v>100000</v>
      </c>
      <c r="E29" s="44"/>
      <c r="F29" s="44">
        <f t="shared" si="1"/>
        <v>100000</v>
      </c>
      <c r="G29" s="124"/>
      <c r="H29" s="45"/>
    </row>
    <row r="30" spans="1:8" x14ac:dyDescent="0.25">
      <c r="A30" s="42">
        <v>6</v>
      </c>
      <c r="B30" s="43" t="s">
        <v>109</v>
      </c>
      <c r="C30" s="44">
        <v>36000</v>
      </c>
      <c r="D30" s="44">
        <v>36000</v>
      </c>
      <c r="E30" s="44"/>
      <c r="F30" s="44">
        <f t="shared" si="1"/>
        <v>36000</v>
      </c>
      <c r="G30" s="124"/>
      <c r="H30" s="45"/>
    </row>
    <row r="31" spans="1:8" ht="18.95" customHeight="1" x14ac:dyDescent="0.25">
      <c r="A31" s="42">
        <v>7</v>
      </c>
      <c r="B31" s="71" t="s">
        <v>110</v>
      </c>
      <c r="C31" s="44">
        <v>30000</v>
      </c>
      <c r="D31" s="44">
        <v>30000</v>
      </c>
      <c r="E31" s="44"/>
      <c r="F31" s="44">
        <f t="shared" si="1"/>
        <v>30000</v>
      </c>
      <c r="G31" s="124"/>
      <c r="H31" s="45"/>
    </row>
    <row r="32" spans="1:8" x14ac:dyDescent="0.25">
      <c r="A32" s="42">
        <v>8</v>
      </c>
      <c r="B32" s="114" t="s">
        <v>111</v>
      </c>
      <c r="C32" s="44">
        <v>60000</v>
      </c>
      <c r="D32" s="45"/>
      <c r="E32" s="45"/>
      <c r="F32" s="44">
        <f t="shared" si="1"/>
        <v>0</v>
      </c>
      <c r="G32" s="124"/>
      <c r="H32" s="45"/>
    </row>
    <row r="33" spans="1:8" x14ac:dyDescent="0.25">
      <c r="A33" s="42">
        <v>9</v>
      </c>
      <c r="B33" s="71" t="s">
        <v>112</v>
      </c>
      <c r="C33" s="44">
        <v>50000</v>
      </c>
      <c r="D33" s="44">
        <v>50000</v>
      </c>
      <c r="E33" s="44"/>
      <c r="F33" s="44">
        <f t="shared" si="1"/>
        <v>50000</v>
      </c>
      <c r="G33" s="124"/>
      <c r="H33" s="45"/>
    </row>
    <row r="34" spans="1:8" ht="15.6" customHeight="1" x14ac:dyDescent="0.25">
      <c r="A34" s="42">
        <v>10</v>
      </c>
      <c r="B34" s="43" t="s">
        <v>113</v>
      </c>
      <c r="C34" s="44">
        <v>50000</v>
      </c>
      <c r="D34" s="44">
        <v>50000</v>
      </c>
      <c r="E34" s="44"/>
      <c r="F34" s="44">
        <f t="shared" si="1"/>
        <v>50000</v>
      </c>
      <c r="G34" s="124"/>
      <c r="H34" s="45"/>
    </row>
    <row r="35" spans="1:8" ht="15.6" customHeight="1" x14ac:dyDescent="0.25">
      <c r="A35" s="42">
        <v>11</v>
      </c>
      <c r="B35" s="114" t="s">
        <v>114</v>
      </c>
      <c r="C35" s="44">
        <v>400000</v>
      </c>
      <c r="D35" s="45"/>
      <c r="E35" s="45"/>
      <c r="F35" s="44">
        <f t="shared" si="1"/>
        <v>0</v>
      </c>
      <c r="G35" s="124"/>
      <c r="H35" s="45"/>
    </row>
    <row r="36" spans="1:8" x14ac:dyDescent="0.25">
      <c r="A36" s="42"/>
      <c r="B36" s="43"/>
      <c r="C36" s="45"/>
      <c r="D36" s="45"/>
      <c r="E36" s="45"/>
      <c r="F36" s="44">
        <f t="shared" si="1"/>
        <v>0</v>
      </c>
      <c r="G36" s="124"/>
      <c r="H36" s="45"/>
    </row>
    <row r="37" spans="1:8" ht="15.95" customHeight="1" x14ac:dyDescent="0.25">
      <c r="A37" s="271" t="s">
        <v>115</v>
      </c>
      <c r="B37" s="272"/>
      <c r="C37" s="72">
        <v>1141000</v>
      </c>
      <c r="D37" s="72">
        <v>631000</v>
      </c>
      <c r="E37" s="72"/>
      <c r="F37" s="72">
        <f>SUM(F25:F36)</f>
        <v>631000</v>
      </c>
      <c r="G37" s="133"/>
      <c r="H37" s="73"/>
    </row>
    <row r="38" spans="1:8" ht="15.95" customHeight="1" x14ac:dyDescent="0.25">
      <c r="A38" s="74" t="s">
        <v>116</v>
      </c>
      <c r="B38" s="273" t="s">
        <v>117</v>
      </c>
      <c r="C38" s="274"/>
      <c r="D38" s="274"/>
      <c r="E38" s="274"/>
      <c r="F38" s="274"/>
      <c r="G38" s="274"/>
      <c r="H38" s="274"/>
    </row>
    <row r="39" spans="1:8" x14ac:dyDescent="0.25">
      <c r="A39" s="42">
        <v>1</v>
      </c>
      <c r="B39" s="75" t="s">
        <v>118</v>
      </c>
      <c r="C39" s="76">
        <v>10000</v>
      </c>
      <c r="D39" s="76">
        <v>10000</v>
      </c>
      <c r="E39" s="76"/>
      <c r="F39" s="76">
        <f>D39-E39</f>
        <v>10000</v>
      </c>
      <c r="G39" s="134"/>
      <c r="H39" s="77"/>
    </row>
    <row r="40" spans="1:8" x14ac:dyDescent="0.25">
      <c r="A40" s="42">
        <v>2</v>
      </c>
      <c r="B40" s="75" t="s">
        <v>119</v>
      </c>
      <c r="C40" s="76">
        <v>20000</v>
      </c>
      <c r="D40" s="76">
        <v>20000</v>
      </c>
      <c r="E40" s="76"/>
      <c r="F40" s="76">
        <f t="shared" ref="F40:F41" si="2">D40-E40</f>
        <v>20000</v>
      </c>
      <c r="G40" s="134"/>
      <c r="H40" s="77"/>
    </row>
    <row r="41" spans="1:8" x14ac:dyDescent="0.25">
      <c r="A41" s="42">
        <v>3</v>
      </c>
      <c r="B41" s="75" t="s">
        <v>120</v>
      </c>
      <c r="C41" s="76">
        <v>20000</v>
      </c>
      <c r="D41" s="76">
        <v>20000</v>
      </c>
      <c r="E41" s="76"/>
      <c r="F41" s="76">
        <f t="shared" si="2"/>
        <v>20000</v>
      </c>
      <c r="G41" s="134"/>
      <c r="H41" s="77"/>
    </row>
    <row r="42" spans="1:8" ht="15.95" customHeight="1" x14ac:dyDescent="0.25">
      <c r="A42" s="275" t="s">
        <v>121</v>
      </c>
      <c r="B42" s="276"/>
      <c r="C42" s="78">
        <v>50000</v>
      </c>
      <c r="D42" s="78">
        <v>50000</v>
      </c>
      <c r="E42" s="78"/>
      <c r="F42" s="78">
        <f>SUM(F39:F41)</f>
        <v>50000</v>
      </c>
      <c r="G42" s="135"/>
      <c r="H42" s="79"/>
    </row>
    <row r="43" spans="1:8" ht="15.95" customHeight="1" x14ac:dyDescent="0.25">
      <c r="A43" s="277" t="s">
        <v>122</v>
      </c>
      <c r="B43" s="278"/>
      <c r="C43" s="80">
        <v>1191000</v>
      </c>
      <c r="D43" s="80">
        <v>681000</v>
      </c>
      <c r="E43" s="108"/>
      <c r="F43" s="108">
        <f>SUM(F37,F42)</f>
        <v>681000</v>
      </c>
      <c r="G43" s="136"/>
      <c r="H43" s="81"/>
    </row>
    <row r="44" spans="1:8" ht="15.95" customHeight="1" x14ac:dyDescent="0.25">
      <c r="A44" s="82" t="s">
        <v>123</v>
      </c>
      <c r="B44" s="279" t="s">
        <v>124</v>
      </c>
      <c r="C44" s="280"/>
      <c r="D44" s="280"/>
      <c r="E44" s="280"/>
      <c r="F44" s="280"/>
      <c r="G44" s="280"/>
      <c r="H44" s="280"/>
    </row>
    <row r="45" spans="1:8" x14ac:dyDescent="0.25">
      <c r="A45" s="42">
        <v>1</v>
      </c>
      <c r="B45" s="75" t="s">
        <v>125</v>
      </c>
      <c r="C45" s="281">
        <v>50000</v>
      </c>
      <c r="D45" s="281">
        <v>50000</v>
      </c>
      <c r="E45" s="281"/>
      <c r="F45" s="104">
        <f>D45-E45</f>
        <v>50000</v>
      </c>
      <c r="G45" s="137"/>
      <c r="H45" s="283"/>
    </row>
    <row r="46" spans="1:8" x14ac:dyDescent="0.25">
      <c r="A46" s="42">
        <v>2</v>
      </c>
      <c r="B46" s="75" t="s">
        <v>126</v>
      </c>
      <c r="C46" s="282"/>
      <c r="D46" s="282"/>
      <c r="E46" s="282"/>
      <c r="F46" s="105"/>
      <c r="G46" s="138"/>
      <c r="H46" s="284"/>
    </row>
    <row r="47" spans="1:8" ht="15.95" customHeight="1" x14ac:dyDescent="0.25">
      <c r="A47" s="285" t="s">
        <v>127</v>
      </c>
      <c r="B47" s="286"/>
      <c r="C47" s="83">
        <v>50000</v>
      </c>
      <c r="D47" s="83">
        <v>50000</v>
      </c>
      <c r="E47" s="83"/>
      <c r="F47" s="83">
        <f>SUM(F45)</f>
        <v>50000</v>
      </c>
      <c r="G47" s="139"/>
      <c r="H47" s="84"/>
    </row>
    <row r="48" spans="1:8" ht="17.100000000000001" customHeight="1" x14ac:dyDescent="0.25">
      <c r="A48" s="287" t="s">
        <v>128</v>
      </c>
      <c r="B48" s="288"/>
      <c r="C48" s="66">
        <v>1241000</v>
      </c>
      <c r="D48" s="66">
        <v>731000</v>
      </c>
      <c r="E48" s="66"/>
      <c r="F48" s="66">
        <f>SUM(F43,F47)</f>
        <v>731000</v>
      </c>
      <c r="G48" s="130"/>
      <c r="H48" s="54"/>
    </row>
    <row r="49" spans="1:8" ht="15.95" customHeight="1" x14ac:dyDescent="0.25">
      <c r="A49" s="273" t="s">
        <v>129</v>
      </c>
      <c r="B49" s="274"/>
      <c r="C49" s="274"/>
      <c r="D49" s="274"/>
      <c r="E49" s="274"/>
      <c r="F49" s="274"/>
      <c r="G49" s="274"/>
      <c r="H49" s="289"/>
    </row>
    <row r="50" spans="1:8" x14ac:dyDescent="0.25">
      <c r="A50" s="230">
        <v>1</v>
      </c>
      <c r="B50" s="231" t="s">
        <v>130</v>
      </c>
      <c r="C50" s="232">
        <v>45000</v>
      </c>
      <c r="D50" s="232">
        <v>45000</v>
      </c>
      <c r="E50" s="232"/>
      <c r="F50" s="232">
        <f>D50-E50</f>
        <v>45000</v>
      </c>
      <c r="G50" s="140"/>
      <c r="H50" s="87"/>
    </row>
    <row r="51" spans="1:8" x14ac:dyDescent="0.25">
      <c r="A51" s="106">
        <v>2</v>
      </c>
      <c r="B51" s="189" t="s">
        <v>131</v>
      </c>
      <c r="C51" s="233">
        <v>48000</v>
      </c>
      <c r="D51" s="233">
        <v>48000</v>
      </c>
      <c r="E51" s="233"/>
      <c r="F51" s="232">
        <f t="shared" ref="F51:F94" si="3">D51-E51</f>
        <v>48000</v>
      </c>
      <c r="G51" s="134"/>
      <c r="H51" s="77"/>
    </row>
    <row r="52" spans="1:8" ht="17.45" customHeight="1" x14ac:dyDescent="0.25">
      <c r="A52" s="187">
        <v>3</v>
      </c>
      <c r="B52" s="172" t="s">
        <v>132</v>
      </c>
      <c r="C52" s="247">
        <v>450000</v>
      </c>
      <c r="D52" s="247">
        <v>450000</v>
      </c>
      <c r="E52" s="247"/>
      <c r="F52" s="248">
        <f t="shared" si="3"/>
        <v>450000</v>
      </c>
      <c r="G52" s="134"/>
      <c r="H52" s="77"/>
    </row>
    <row r="53" spans="1:8" ht="18.95" customHeight="1" x14ac:dyDescent="0.25">
      <c r="A53" s="230">
        <v>4</v>
      </c>
      <c r="B53" s="189" t="s">
        <v>133</v>
      </c>
      <c r="C53" s="233">
        <v>60000</v>
      </c>
      <c r="D53" s="233">
        <v>60000</v>
      </c>
      <c r="E53" s="233"/>
      <c r="F53" s="232">
        <f t="shared" si="3"/>
        <v>60000</v>
      </c>
      <c r="G53" s="134"/>
      <c r="H53" s="77"/>
    </row>
    <row r="54" spans="1:8" x14ac:dyDescent="0.25">
      <c r="A54" s="106">
        <v>5</v>
      </c>
      <c r="B54" s="189" t="s">
        <v>134</v>
      </c>
      <c r="C54" s="233">
        <v>40000</v>
      </c>
      <c r="D54" s="233">
        <v>40000</v>
      </c>
      <c r="E54" s="233"/>
      <c r="F54" s="232">
        <f t="shared" si="3"/>
        <v>40000</v>
      </c>
      <c r="G54" s="134"/>
      <c r="H54" s="77"/>
    </row>
    <row r="55" spans="1:8" x14ac:dyDescent="0.25">
      <c r="A55" s="106">
        <v>6</v>
      </c>
      <c r="B55" s="189" t="s">
        <v>135</v>
      </c>
      <c r="C55" s="233">
        <v>30000</v>
      </c>
      <c r="D55" s="233">
        <v>30000</v>
      </c>
      <c r="E55" s="233"/>
      <c r="F55" s="232">
        <f t="shared" si="3"/>
        <v>30000</v>
      </c>
      <c r="G55" s="134"/>
      <c r="H55" s="77"/>
    </row>
    <row r="56" spans="1:8" x14ac:dyDescent="0.25">
      <c r="A56" s="59">
        <v>7</v>
      </c>
      <c r="B56" s="88" t="s">
        <v>136</v>
      </c>
      <c r="C56" s="76">
        <v>80000</v>
      </c>
      <c r="D56" s="76">
        <v>80000</v>
      </c>
      <c r="E56" s="76"/>
      <c r="F56" s="86">
        <f t="shared" si="3"/>
        <v>80000</v>
      </c>
      <c r="G56" s="134"/>
      <c r="H56" s="77"/>
    </row>
    <row r="57" spans="1:8" x14ac:dyDescent="0.25">
      <c r="A57" s="42">
        <v>8</v>
      </c>
      <c r="B57" s="88" t="s">
        <v>137</v>
      </c>
      <c r="C57" s="76">
        <v>6000</v>
      </c>
      <c r="D57" s="76">
        <v>6000</v>
      </c>
      <c r="E57" s="76"/>
      <c r="F57" s="86">
        <f t="shared" si="3"/>
        <v>6000</v>
      </c>
      <c r="G57" s="134"/>
      <c r="H57" s="77"/>
    </row>
    <row r="58" spans="1:8" x14ac:dyDescent="0.25">
      <c r="A58" s="42">
        <v>9</v>
      </c>
      <c r="B58" s="116" t="s">
        <v>138</v>
      </c>
      <c r="C58" s="76">
        <v>9000</v>
      </c>
      <c r="D58" s="77"/>
      <c r="E58" s="77"/>
      <c r="F58" s="86">
        <f t="shared" si="3"/>
        <v>0</v>
      </c>
      <c r="G58" s="134"/>
      <c r="H58" s="77"/>
    </row>
    <row r="59" spans="1:8" ht="18.95" customHeight="1" x14ac:dyDescent="0.25">
      <c r="A59" s="59">
        <v>10</v>
      </c>
      <c r="B59" s="89" t="s">
        <v>139</v>
      </c>
      <c r="C59" s="76">
        <v>18000</v>
      </c>
      <c r="D59" s="76">
        <v>18000</v>
      </c>
      <c r="E59" s="76"/>
      <c r="F59" s="86">
        <f t="shared" si="3"/>
        <v>18000</v>
      </c>
      <c r="G59" s="134"/>
      <c r="H59" s="77"/>
    </row>
    <row r="60" spans="1:8" ht="17.100000000000001" customHeight="1" x14ac:dyDescent="0.25">
      <c r="A60" s="42">
        <v>11</v>
      </c>
      <c r="B60" s="88" t="s">
        <v>140</v>
      </c>
      <c r="C60" s="76">
        <v>15000</v>
      </c>
      <c r="D60" s="76">
        <v>15000</v>
      </c>
      <c r="E60" s="76"/>
      <c r="F60" s="86">
        <f t="shared" si="3"/>
        <v>15000</v>
      </c>
      <c r="G60" s="134"/>
      <c r="H60" s="77"/>
    </row>
    <row r="61" spans="1:8" ht="17.45" customHeight="1" x14ac:dyDescent="0.25">
      <c r="A61" s="42">
        <v>12</v>
      </c>
      <c r="B61" s="88" t="s">
        <v>141</v>
      </c>
      <c r="C61" s="76">
        <v>3000</v>
      </c>
      <c r="D61" s="76">
        <v>3000</v>
      </c>
      <c r="E61" s="76"/>
      <c r="F61" s="86">
        <f t="shared" si="3"/>
        <v>3000</v>
      </c>
      <c r="G61" s="134"/>
      <c r="H61" s="77"/>
    </row>
    <row r="62" spans="1:8" ht="17.100000000000001" customHeight="1" x14ac:dyDescent="0.25">
      <c r="A62" s="59">
        <v>13</v>
      </c>
      <c r="B62" s="88" t="s">
        <v>142</v>
      </c>
      <c r="C62" s="76">
        <v>100000</v>
      </c>
      <c r="D62" s="76">
        <v>100000</v>
      </c>
      <c r="E62" s="76"/>
      <c r="F62" s="86">
        <f t="shared" si="3"/>
        <v>100000</v>
      </c>
      <c r="G62" s="134"/>
      <c r="H62" s="77"/>
    </row>
    <row r="63" spans="1:8" ht="16.5" customHeight="1" x14ac:dyDescent="0.25">
      <c r="A63" s="106">
        <v>14</v>
      </c>
      <c r="B63" s="189" t="s">
        <v>143</v>
      </c>
      <c r="C63" s="233">
        <v>40000</v>
      </c>
      <c r="D63" s="233">
        <v>40000</v>
      </c>
      <c r="E63" s="233"/>
      <c r="F63" s="232">
        <f t="shared" si="3"/>
        <v>40000</v>
      </c>
      <c r="G63" s="134"/>
      <c r="H63" s="77"/>
    </row>
    <row r="64" spans="1:8" x14ac:dyDescent="0.25">
      <c r="A64" s="42">
        <v>15</v>
      </c>
      <c r="B64" s="88" t="s">
        <v>144</v>
      </c>
      <c r="C64" s="76">
        <v>20000</v>
      </c>
      <c r="D64" s="76">
        <v>20000</v>
      </c>
      <c r="E64" s="76"/>
      <c r="F64" s="86">
        <f t="shared" si="3"/>
        <v>20000</v>
      </c>
      <c r="G64" s="134"/>
      <c r="H64" s="77"/>
    </row>
    <row r="65" spans="1:8" ht="16.5" customHeight="1" x14ac:dyDescent="0.25">
      <c r="A65" s="59">
        <v>16</v>
      </c>
      <c r="B65" s="88" t="s">
        <v>145</v>
      </c>
      <c r="C65" s="76">
        <v>80000</v>
      </c>
      <c r="D65" s="76">
        <v>80000</v>
      </c>
      <c r="E65" s="76"/>
      <c r="F65" s="86">
        <f t="shared" si="3"/>
        <v>80000</v>
      </c>
      <c r="G65" s="134"/>
      <c r="H65" s="77"/>
    </row>
    <row r="66" spans="1:8" x14ac:dyDescent="0.25">
      <c r="A66" s="42">
        <v>17</v>
      </c>
      <c r="B66" s="88" t="s">
        <v>146</v>
      </c>
      <c r="C66" s="76">
        <v>30000</v>
      </c>
      <c r="D66" s="76">
        <v>30000</v>
      </c>
      <c r="E66" s="76"/>
      <c r="F66" s="86">
        <f t="shared" si="3"/>
        <v>30000</v>
      </c>
      <c r="G66" s="134"/>
      <c r="H66" s="77"/>
    </row>
    <row r="67" spans="1:8" ht="18.95" customHeight="1" x14ac:dyDescent="0.25">
      <c r="A67" s="42">
        <v>18</v>
      </c>
      <c r="B67" s="88" t="s">
        <v>147</v>
      </c>
      <c r="C67" s="76">
        <v>100000</v>
      </c>
      <c r="D67" s="76">
        <v>150000</v>
      </c>
      <c r="E67" s="76"/>
      <c r="F67" s="86">
        <f t="shared" si="3"/>
        <v>150000</v>
      </c>
      <c r="G67" s="134"/>
      <c r="H67" s="77"/>
    </row>
    <row r="68" spans="1:8" ht="15" customHeight="1" x14ac:dyDescent="0.25">
      <c r="A68" s="42">
        <v>19</v>
      </c>
      <c r="B68" s="88" t="s">
        <v>148</v>
      </c>
      <c r="C68" s="76">
        <v>500000</v>
      </c>
      <c r="D68" s="76">
        <v>500000</v>
      </c>
      <c r="E68" s="76"/>
      <c r="F68" s="86">
        <f t="shared" si="3"/>
        <v>500000</v>
      </c>
      <c r="G68" s="134"/>
      <c r="H68" s="77"/>
    </row>
    <row r="69" spans="1:8" ht="17.100000000000001" customHeight="1" x14ac:dyDescent="0.25">
      <c r="A69" s="42">
        <v>20</v>
      </c>
      <c r="B69" s="117" t="s">
        <v>149</v>
      </c>
      <c r="C69" s="76">
        <v>500000</v>
      </c>
      <c r="D69" s="77"/>
      <c r="E69" s="77"/>
      <c r="F69" s="86">
        <f t="shared" si="3"/>
        <v>0</v>
      </c>
      <c r="G69" s="134"/>
      <c r="H69" s="77"/>
    </row>
    <row r="70" spans="1:8" x14ac:dyDescent="0.25">
      <c r="A70" s="42">
        <v>21</v>
      </c>
      <c r="B70" s="90" t="s">
        <v>150</v>
      </c>
      <c r="C70" s="77"/>
      <c r="D70" s="76">
        <v>80000</v>
      </c>
      <c r="E70" s="76"/>
      <c r="F70" s="86">
        <f t="shared" si="3"/>
        <v>80000</v>
      </c>
      <c r="G70" s="134"/>
      <c r="H70" s="77"/>
    </row>
    <row r="71" spans="1:8" x14ac:dyDescent="0.25">
      <c r="A71" s="235">
        <v>22</v>
      </c>
      <c r="B71" s="236" t="s">
        <v>151</v>
      </c>
      <c r="C71" s="237"/>
      <c r="D71" s="238">
        <v>250000</v>
      </c>
      <c r="E71" s="238"/>
      <c r="F71" s="239">
        <f t="shared" si="3"/>
        <v>250000</v>
      </c>
      <c r="G71" s="134"/>
      <c r="H71" s="77"/>
    </row>
    <row r="72" spans="1:8" x14ac:dyDescent="0.25">
      <c r="A72" s="42">
        <v>23</v>
      </c>
      <c r="B72" s="88" t="s">
        <v>152</v>
      </c>
      <c r="C72" s="76">
        <v>100000</v>
      </c>
      <c r="D72" s="77"/>
      <c r="E72" s="77"/>
      <c r="F72" s="86">
        <f t="shared" si="3"/>
        <v>0</v>
      </c>
      <c r="G72" s="134"/>
      <c r="H72" s="77"/>
    </row>
    <row r="73" spans="1:8" ht="22.5" customHeight="1" x14ac:dyDescent="0.25">
      <c r="A73" s="42">
        <v>24</v>
      </c>
      <c r="B73" s="91" t="s">
        <v>153</v>
      </c>
      <c r="C73" s="76">
        <v>1450000</v>
      </c>
      <c r="D73" s="77"/>
      <c r="E73" s="77"/>
      <c r="F73" s="86">
        <f t="shared" si="3"/>
        <v>0</v>
      </c>
      <c r="G73" s="134"/>
      <c r="H73" s="92" t="s">
        <v>154</v>
      </c>
    </row>
    <row r="74" spans="1:8" ht="21.6" customHeight="1" x14ac:dyDescent="0.25">
      <c r="A74" s="42">
        <v>25</v>
      </c>
      <c r="B74" s="91" t="s">
        <v>155</v>
      </c>
      <c r="C74" s="76">
        <v>500000</v>
      </c>
      <c r="D74" s="77"/>
      <c r="E74" s="77"/>
      <c r="F74" s="86">
        <f t="shared" si="3"/>
        <v>0</v>
      </c>
      <c r="G74" s="134"/>
      <c r="H74" s="92" t="s">
        <v>154</v>
      </c>
    </row>
    <row r="75" spans="1:8" x14ac:dyDescent="0.25">
      <c r="A75" s="42">
        <v>26</v>
      </c>
      <c r="B75" s="88" t="s">
        <v>156</v>
      </c>
      <c r="C75" s="76">
        <v>60000</v>
      </c>
      <c r="D75" s="76">
        <v>60000</v>
      </c>
      <c r="E75" s="76"/>
      <c r="F75" s="86">
        <f t="shared" si="3"/>
        <v>60000</v>
      </c>
      <c r="G75" s="134"/>
      <c r="H75" s="77"/>
    </row>
    <row r="76" spans="1:8" x14ac:dyDescent="0.25">
      <c r="A76" s="42">
        <v>27</v>
      </c>
      <c r="B76" s="118" t="s">
        <v>157</v>
      </c>
      <c r="C76" s="76">
        <v>80000</v>
      </c>
      <c r="D76" s="77"/>
      <c r="E76" s="77"/>
      <c r="F76" s="86">
        <f t="shared" si="3"/>
        <v>0</v>
      </c>
      <c r="G76" s="134"/>
      <c r="H76" s="77"/>
    </row>
    <row r="77" spans="1:8" x14ac:dyDescent="0.25">
      <c r="A77" s="42">
        <v>28</v>
      </c>
      <c r="B77" s="89" t="s">
        <v>158</v>
      </c>
      <c r="C77" s="76">
        <v>20000</v>
      </c>
      <c r="D77" s="76">
        <v>20000</v>
      </c>
      <c r="E77" s="76"/>
      <c r="F77" s="86">
        <f t="shared" si="3"/>
        <v>20000</v>
      </c>
      <c r="G77" s="134"/>
      <c r="H77" s="77"/>
    </row>
    <row r="78" spans="1:8" ht="16.5" customHeight="1" x14ac:dyDescent="0.25">
      <c r="A78" s="42">
        <v>29</v>
      </c>
      <c r="B78" s="89" t="s">
        <v>158</v>
      </c>
      <c r="C78" s="76">
        <v>140000</v>
      </c>
      <c r="D78" s="77"/>
      <c r="E78" s="77"/>
      <c r="F78" s="86">
        <f t="shared" si="3"/>
        <v>0</v>
      </c>
      <c r="G78" s="134"/>
      <c r="H78" s="77"/>
    </row>
    <row r="79" spans="1:8" x14ac:dyDescent="0.25">
      <c r="A79" s="106">
        <v>30</v>
      </c>
      <c r="B79" s="188" t="s">
        <v>159</v>
      </c>
      <c r="C79" s="233">
        <v>20000</v>
      </c>
      <c r="D79" s="233">
        <v>100000</v>
      </c>
      <c r="E79" s="233"/>
      <c r="F79" s="232">
        <f t="shared" si="3"/>
        <v>100000</v>
      </c>
      <c r="G79" s="134"/>
      <c r="H79" s="77"/>
    </row>
    <row r="80" spans="1:8" ht="15.6" customHeight="1" x14ac:dyDescent="0.25">
      <c r="A80" s="42">
        <v>31</v>
      </c>
      <c r="B80" s="89" t="s">
        <v>160</v>
      </c>
      <c r="C80" s="76">
        <v>50000</v>
      </c>
      <c r="D80" s="76">
        <v>50000</v>
      </c>
      <c r="E80" s="76"/>
      <c r="F80" s="86">
        <f t="shared" si="3"/>
        <v>50000</v>
      </c>
      <c r="G80" s="134"/>
      <c r="H80" s="77"/>
    </row>
    <row r="81" spans="1:8" x14ac:dyDescent="0.25">
      <c r="A81" s="42">
        <v>32</v>
      </c>
      <c r="B81" s="75" t="s">
        <v>161</v>
      </c>
      <c r="C81" s="76">
        <v>30000</v>
      </c>
      <c r="D81" s="76">
        <v>30000</v>
      </c>
      <c r="E81" s="76"/>
      <c r="F81" s="86">
        <f t="shared" si="3"/>
        <v>30000</v>
      </c>
      <c r="G81" s="134"/>
      <c r="H81" s="77"/>
    </row>
    <row r="82" spans="1:8" x14ac:dyDescent="0.25">
      <c r="A82" s="42">
        <v>33</v>
      </c>
      <c r="B82" s="75" t="s">
        <v>174</v>
      </c>
      <c r="C82" s="76"/>
      <c r="D82" s="76">
        <v>122000</v>
      </c>
      <c r="E82" s="76"/>
      <c r="F82" s="86">
        <f t="shared" si="3"/>
        <v>122000</v>
      </c>
      <c r="G82" s="134"/>
      <c r="H82" s="77"/>
    </row>
    <row r="83" spans="1:8" x14ac:dyDescent="0.25">
      <c r="A83" s="42">
        <v>34</v>
      </c>
      <c r="B83" s="75" t="s">
        <v>175</v>
      </c>
      <c r="C83" s="76"/>
      <c r="D83" s="76">
        <v>40000</v>
      </c>
      <c r="E83" s="76"/>
      <c r="F83" s="86">
        <f t="shared" si="3"/>
        <v>40000</v>
      </c>
      <c r="G83" s="134"/>
      <c r="H83" s="77"/>
    </row>
    <row r="84" spans="1:8" x14ac:dyDescent="0.25">
      <c r="A84" s="42">
        <v>35</v>
      </c>
      <c r="B84" s="75" t="s">
        <v>176</v>
      </c>
      <c r="C84" s="76"/>
      <c r="D84" s="76">
        <v>40000</v>
      </c>
      <c r="E84" s="76"/>
      <c r="F84" s="86">
        <f t="shared" si="3"/>
        <v>40000</v>
      </c>
      <c r="G84" s="134"/>
      <c r="H84" s="77"/>
    </row>
    <row r="85" spans="1:8" x14ac:dyDescent="0.25">
      <c r="A85" s="42">
        <v>36</v>
      </c>
      <c r="B85" s="75" t="s">
        <v>177</v>
      </c>
      <c r="C85" s="76"/>
      <c r="D85" s="76">
        <v>70000</v>
      </c>
      <c r="E85" s="76"/>
      <c r="F85" s="86">
        <f t="shared" si="3"/>
        <v>70000</v>
      </c>
      <c r="G85" s="134"/>
      <c r="H85" s="77"/>
    </row>
    <row r="86" spans="1:8" x14ac:dyDescent="0.25">
      <c r="A86" s="42">
        <v>37</v>
      </c>
      <c r="B86" s="75" t="s">
        <v>178</v>
      </c>
      <c r="C86" s="76"/>
      <c r="D86" s="76">
        <v>20000</v>
      </c>
      <c r="E86" s="76"/>
      <c r="F86" s="86">
        <f t="shared" si="3"/>
        <v>20000</v>
      </c>
      <c r="G86" s="134"/>
      <c r="H86" s="77"/>
    </row>
    <row r="87" spans="1:8" x14ac:dyDescent="0.25">
      <c r="A87" s="42">
        <v>38</v>
      </c>
      <c r="B87" s="75" t="s">
        <v>179</v>
      </c>
      <c r="C87" s="76"/>
      <c r="D87" s="76">
        <v>20000</v>
      </c>
      <c r="E87" s="76"/>
      <c r="F87" s="86">
        <f t="shared" si="3"/>
        <v>20000</v>
      </c>
      <c r="G87" s="134"/>
      <c r="H87" s="77"/>
    </row>
    <row r="88" spans="1:8" x14ac:dyDescent="0.25">
      <c r="A88" s="42">
        <v>39</v>
      </c>
      <c r="B88" s="75" t="s">
        <v>180</v>
      </c>
      <c r="C88" s="76"/>
      <c r="D88" s="76">
        <v>10000</v>
      </c>
      <c r="E88" s="76"/>
      <c r="F88" s="86">
        <f t="shared" si="3"/>
        <v>10000</v>
      </c>
      <c r="G88" s="134"/>
      <c r="H88" s="77"/>
    </row>
    <row r="89" spans="1:8" x14ac:dyDescent="0.25">
      <c r="A89" s="42">
        <v>40</v>
      </c>
      <c r="B89" s="75" t="s">
        <v>162</v>
      </c>
      <c r="C89" s="76"/>
      <c r="D89" s="76">
        <v>60000</v>
      </c>
      <c r="E89" s="76"/>
      <c r="F89" s="86">
        <f t="shared" si="3"/>
        <v>60000</v>
      </c>
      <c r="G89" s="134"/>
      <c r="H89" s="77"/>
    </row>
    <row r="90" spans="1:8" x14ac:dyDescent="0.25">
      <c r="A90" s="42">
        <v>41</v>
      </c>
      <c r="B90" s="75" t="s">
        <v>182</v>
      </c>
      <c r="C90" s="76"/>
      <c r="D90" s="76">
        <v>30000</v>
      </c>
      <c r="E90" s="76"/>
      <c r="F90" s="86">
        <f t="shared" si="3"/>
        <v>30000</v>
      </c>
      <c r="G90" s="134"/>
      <c r="H90" s="77"/>
    </row>
    <row r="91" spans="1:8" ht="15.95" customHeight="1" x14ac:dyDescent="0.25">
      <c r="A91" s="42">
        <v>42</v>
      </c>
      <c r="B91" s="75" t="s">
        <v>181</v>
      </c>
      <c r="C91" s="77"/>
      <c r="D91" s="76">
        <v>30000</v>
      </c>
      <c r="E91" s="76"/>
      <c r="F91" s="86">
        <f t="shared" si="3"/>
        <v>30000</v>
      </c>
      <c r="G91" s="134"/>
      <c r="H91" s="77"/>
    </row>
    <row r="92" spans="1:8" ht="15.95" customHeight="1" x14ac:dyDescent="0.25">
      <c r="A92" s="42">
        <v>43</v>
      </c>
      <c r="B92" s="75" t="s">
        <v>183</v>
      </c>
      <c r="C92" s="77"/>
      <c r="D92" s="76">
        <v>30000</v>
      </c>
      <c r="E92" s="76"/>
      <c r="F92" s="86">
        <f t="shared" si="3"/>
        <v>30000</v>
      </c>
      <c r="G92" s="134"/>
      <c r="H92" s="77"/>
    </row>
    <row r="93" spans="1:8" ht="15.95" customHeight="1" x14ac:dyDescent="0.25">
      <c r="A93" s="42">
        <v>44</v>
      </c>
      <c r="B93" s="75"/>
      <c r="C93" s="77"/>
      <c r="D93" s="76"/>
      <c r="E93" s="76"/>
      <c r="F93" s="86">
        <f t="shared" si="3"/>
        <v>0</v>
      </c>
      <c r="G93" s="134"/>
      <c r="H93" s="77"/>
    </row>
    <row r="94" spans="1:8" x14ac:dyDescent="0.25">
      <c r="A94" s="42">
        <v>43</v>
      </c>
      <c r="B94" s="75"/>
      <c r="C94" s="93"/>
      <c r="D94" s="76"/>
      <c r="E94" s="76"/>
      <c r="F94" s="86">
        <f t="shared" si="3"/>
        <v>0</v>
      </c>
      <c r="G94" s="134"/>
      <c r="H94" s="93"/>
    </row>
    <row r="95" spans="1:8" ht="15.95" customHeight="1" x14ac:dyDescent="0.25">
      <c r="A95" s="275" t="s">
        <v>163</v>
      </c>
      <c r="B95" s="276"/>
      <c r="C95" s="72">
        <v>4624000</v>
      </c>
      <c r="D95" s="72">
        <f>SUM(D50:D94)</f>
        <v>2777000</v>
      </c>
      <c r="E95" s="72"/>
      <c r="F95" s="72">
        <f>SUM(F50:F94)</f>
        <v>2777000</v>
      </c>
      <c r="G95" s="133"/>
      <c r="H95" s="73"/>
    </row>
    <row r="96" spans="1:8" x14ac:dyDescent="0.25">
      <c r="A96" s="273" t="s">
        <v>164</v>
      </c>
      <c r="B96" s="274"/>
      <c r="C96" s="274"/>
      <c r="D96" s="274"/>
      <c r="E96" s="274"/>
      <c r="F96" s="274"/>
      <c r="G96" s="274"/>
      <c r="H96" s="274"/>
    </row>
    <row r="97" spans="1:8" ht="24.6" customHeight="1" x14ac:dyDescent="0.25">
      <c r="A97" s="94">
        <v>1</v>
      </c>
      <c r="B97" s="75" t="s">
        <v>165</v>
      </c>
      <c r="C97" s="95">
        <v>15000</v>
      </c>
      <c r="D97" s="95">
        <v>30000</v>
      </c>
      <c r="E97" s="95"/>
      <c r="F97" s="109">
        <f>D97-E97</f>
        <v>30000</v>
      </c>
      <c r="G97" s="141"/>
      <c r="H97" s="93"/>
    </row>
    <row r="98" spans="1:8" ht="18" customHeight="1" x14ac:dyDescent="0.25">
      <c r="A98" s="94">
        <v>2</v>
      </c>
      <c r="B98" s="75" t="s">
        <v>166</v>
      </c>
      <c r="C98" s="95">
        <v>3000</v>
      </c>
      <c r="D98" s="95">
        <v>3000</v>
      </c>
      <c r="E98" s="95"/>
      <c r="F98" s="109">
        <f>D98-E98</f>
        <v>3000</v>
      </c>
      <c r="G98" s="141"/>
      <c r="H98" s="93"/>
    </row>
    <row r="99" spans="1:8" ht="15.95" customHeight="1" x14ac:dyDescent="0.25">
      <c r="A99" s="269" t="s">
        <v>167</v>
      </c>
      <c r="B99" s="270"/>
      <c r="C99" s="96">
        <v>18000</v>
      </c>
      <c r="D99" s="96">
        <f>SUM(D97,D98)</f>
        <v>33000</v>
      </c>
      <c r="E99" s="96"/>
      <c r="F99" s="96">
        <f>SUM(F97:F98)</f>
        <v>33000</v>
      </c>
      <c r="G99" s="142"/>
      <c r="H99" s="79"/>
    </row>
    <row r="100" spans="1:8" ht="15.95" customHeight="1" x14ac:dyDescent="0.25">
      <c r="A100" s="262" t="s">
        <v>168</v>
      </c>
      <c r="B100" s="263"/>
      <c r="C100" s="48">
        <v>4642000</v>
      </c>
      <c r="D100" s="48">
        <v>2398000</v>
      </c>
      <c r="E100" s="48"/>
      <c r="F100" s="48"/>
      <c r="G100" s="122"/>
      <c r="H100" s="49"/>
    </row>
    <row r="101" spans="1:8" x14ac:dyDescent="0.25">
      <c r="A101" s="264" t="s">
        <v>169</v>
      </c>
      <c r="B101" s="265"/>
      <c r="C101" s="265"/>
      <c r="D101" s="56"/>
      <c r="E101" s="56"/>
      <c r="F101" s="56"/>
      <c r="G101" s="143"/>
      <c r="H101" s="97"/>
    </row>
    <row r="102" spans="1:8" ht="14.45" customHeight="1" x14ac:dyDescent="0.25">
      <c r="A102" s="94">
        <v>1</v>
      </c>
      <c r="B102" s="75" t="s">
        <v>170</v>
      </c>
      <c r="C102" s="98">
        <v>500000</v>
      </c>
      <c r="D102" s="98">
        <v>200000</v>
      </c>
      <c r="E102" s="98"/>
      <c r="F102" s="112">
        <f>D102-E102</f>
        <v>200000</v>
      </c>
      <c r="G102" s="144"/>
      <c r="H102" s="93"/>
    </row>
    <row r="103" spans="1:8" x14ac:dyDescent="0.25">
      <c r="A103" s="94">
        <v>2</v>
      </c>
      <c r="B103" s="75" t="s">
        <v>171</v>
      </c>
      <c r="C103" s="98">
        <v>65000</v>
      </c>
      <c r="D103" s="98">
        <v>250000</v>
      </c>
      <c r="E103" s="98"/>
      <c r="F103" s="112">
        <f>D103-E103</f>
        <v>250000</v>
      </c>
      <c r="G103" s="144"/>
      <c r="H103" s="93"/>
    </row>
    <row r="104" spans="1:8" x14ac:dyDescent="0.25">
      <c r="A104" s="266" t="s">
        <v>172</v>
      </c>
      <c r="B104" s="267"/>
      <c r="C104" s="96">
        <v>565000</v>
      </c>
      <c r="D104" s="96">
        <f>SUM(D102,D103)</f>
        <v>450000</v>
      </c>
      <c r="E104" s="96"/>
      <c r="F104" s="96">
        <f>SUM(F102:F103)</f>
        <v>450000</v>
      </c>
      <c r="G104" s="142"/>
      <c r="H104" s="79"/>
    </row>
    <row r="105" spans="1:8" ht="15.95" customHeight="1" x14ac:dyDescent="0.25">
      <c r="A105" s="262" t="s">
        <v>173</v>
      </c>
      <c r="B105" s="263"/>
      <c r="C105" s="48">
        <v>7518800</v>
      </c>
      <c r="D105" s="48">
        <f>SUM(D7,D11,D19,D22,D48,D95,D99,D104)</f>
        <v>4956300</v>
      </c>
      <c r="E105" s="48"/>
      <c r="F105" s="48">
        <f>SUM(F7,F11,F19,F22,F48,F95,F99,F104)</f>
        <v>4442312.0199999996</v>
      </c>
      <c r="G105" s="122"/>
      <c r="H105" s="49"/>
    </row>
    <row r="106" spans="1:8" x14ac:dyDescent="0.25">
      <c r="A106" s="268"/>
      <c r="B106" s="268"/>
      <c r="C106" s="99"/>
      <c r="D106" s="99"/>
      <c r="E106" s="99"/>
      <c r="F106" s="99"/>
      <c r="G106" s="145"/>
      <c r="H106" s="99"/>
    </row>
    <row r="107" spans="1:8" x14ac:dyDescent="0.25">
      <c r="A107" s="261"/>
      <c r="B107" s="261"/>
      <c r="C107" s="99"/>
      <c r="D107" s="99"/>
      <c r="E107" s="99"/>
      <c r="F107" s="113"/>
      <c r="G107" s="145"/>
      <c r="H107" s="99"/>
    </row>
    <row r="108" spans="1:8" x14ac:dyDescent="0.25">
      <c r="A108" s="261"/>
      <c r="B108" s="261"/>
      <c r="C108" s="99"/>
      <c r="D108" s="99"/>
      <c r="E108" s="99"/>
      <c r="F108" s="99"/>
      <c r="G108" s="145"/>
      <c r="H108" s="99"/>
    </row>
    <row r="109" spans="1:8" x14ac:dyDescent="0.25">
      <c r="A109" s="261"/>
      <c r="B109" s="261"/>
      <c r="C109" s="99"/>
      <c r="D109" s="99"/>
      <c r="E109" s="99"/>
      <c r="F109" s="113"/>
      <c r="G109" s="145"/>
      <c r="H109" s="99"/>
    </row>
  </sheetData>
  <mergeCells count="31">
    <mergeCell ref="A43:B43"/>
    <mergeCell ref="A1:C1"/>
    <mergeCell ref="A2:A3"/>
    <mergeCell ref="B2:B3"/>
    <mergeCell ref="E2:E3"/>
    <mergeCell ref="H2:H3"/>
    <mergeCell ref="B12:C12"/>
    <mergeCell ref="A37:B37"/>
    <mergeCell ref="B38:H38"/>
    <mergeCell ref="A42:B42"/>
    <mergeCell ref="F2:F3"/>
    <mergeCell ref="G2:G3"/>
    <mergeCell ref="A100:B100"/>
    <mergeCell ref="B44:H44"/>
    <mergeCell ref="C45:C46"/>
    <mergeCell ref="D45:D46"/>
    <mergeCell ref="E45:E46"/>
    <mergeCell ref="H45:H46"/>
    <mergeCell ref="A47:B47"/>
    <mergeCell ref="A48:B48"/>
    <mergeCell ref="A49:H49"/>
    <mergeCell ref="A95:B95"/>
    <mergeCell ref="A96:H96"/>
    <mergeCell ref="A99:B99"/>
    <mergeCell ref="A109:B109"/>
    <mergeCell ref="A101:C101"/>
    <mergeCell ref="A104:B104"/>
    <mergeCell ref="A105:B105"/>
    <mergeCell ref="A106:B106"/>
    <mergeCell ref="A107:B107"/>
    <mergeCell ref="A108:B108"/>
  </mergeCells>
  <pageMargins left="0.7" right="0.7" top="0.75" bottom="0.75" header="0.3" footer="0.3"/>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A401D-D957-47F6-8470-32A0A72CF6C7}">
  <dimension ref="A1:F133"/>
  <sheetViews>
    <sheetView topLeftCell="A26" zoomScale="145" zoomScaleNormal="145" workbookViewId="0">
      <selection activeCell="I28" sqref="I28"/>
    </sheetView>
  </sheetViews>
  <sheetFormatPr defaultRowHeight="15" x14ac:dyDescent="0.25"/>
  <cols>
    <col min="1" max="1" width="3.5703125" customWidth="1"/>
    <col min="2" max="2" width="44.28515625" customWidth="1"/>
    <col min="3" max="3" width="28.28515625" hidden="1" customWidth="1"/>
    <col min="4" max="4" width="22.7109375" hidden="1" customWidth="1"/>
    <col min="5" max="5" width="19.5703125" hidden="1" customWidth="1"/>
    <col min="6" max="6" width="35.42578125" customWidth="1"/>
  </cols>
  <sheetData>
    <row r="1" spans="1:6" ht="21" customHeight="1" x14ac:dyDescent="0.25">
      <c r="A1" s="290" t="s">
        <v>66</v>
      </c>
      <c r="B1" s="290"/>
      <c r="C1" s="290"/>
      <c r="D1" s="36"/>
      <c r="E1" s="36"/>
      <c r="F1" s="36"/>
    </row>
    <row r="2" spans="1:6" ht="13.5" customHeight="1" x14ac:dyDescent="0.25">
      <c r="A2" s="291" t="s">
        <v>67</v>
      </c>
      <c r="B2" s="293" t="s">
        <v>68</v>
      </c>
      <c r="C2" s="38" t="s">
        <v>69</v>
      </c>
      <c r="D2" s="38" t="s">
        <v>69</v>
      </c>
      <c r="E2" s="38" t="s">
        <v>69</v>
      </c>
      <c r="F2" s="38" t="s">
        <v>69</v>
      </c>
    </row>
    <row r="3" spans="1:6" ht="15.95" customHeight="1" x14ac:dyDescent="0.25">
      <c r="A3" s="292"/>
      <c r="B3" s="294"/>
      <c r="C3" s="39" t="s">
        <v>70</v>
      </c>
      <c r="D3" s="39" t="s">
        <v>71</v>
      </c>
      <c r="E3" s="39" t="s">
        <v>199</v>
      </c>
      <c r="F3" s="39" t="s">
        <v>199</v>
      </c>
    </row>
    <row r="4" spans="1:6" ht="18.600000000000001" customHeight="1" x14ac:dyDescent="0.25">
      <c r="A4" s="40" t="s">
        <v>73</v>
      </c>
      <c r="B4" s="40" t="s">
        <v>74</v>
      </c>
      <c r="C4" s="41"/>
      <c r="D4" s="41"/>
      <c r="E4" s="41"/>
      <c r="F4" s="41"/>
    </row>
    <row r="5" spans="1:6" ht="15" customHeight="1" x14ac:dyDescent="0.25">
      <c r="A5" s="106">
        <v>1</v>
      </c>
      <c r="B5" s="101" t="s">
        <v>75</v>
      </c>
      <c r="C5" s="107">
        <v>15000</v>
      </c>
      <c r="D5" s="107">
        <v>15000</v>
      </c>
      <c r="E5" s="107">
        <v>15000</v>
      </c>
      <c r="F5" s="107">
        <v>15000</v>
      </c>
    </row>
    <row r="6" spans="1:6" ht="14.45" customHeight="1" x14ac:dyDescent="0.25">
      <c r="A6" s="106">
        <v>2</v>
      </c>
      <c r="B6" s="101" t="s">
        <v>76</v>
      </c>
      <c r="C6" s="107">
        <v>5000</v>
      </c>
      <c r="D6" s="107">
        <v>5000</v>
      </c>
      <c r="E6" s="107">
        <v>15000</v>
      </c>
      <c r="F6" s="107">
        <v>15000</v>
      </c>
    </row>
    <row r="7" spans="1:6" ht="15.6" customHeight="1" x14ac:dyDescent="0.25">
      <c r="A7" s="46"/>
      <c r="B7" s="47" t="s">
        <v>77</v>
      </c>
      <c r="C7" s="48">
        <v>20000</v>
      </c>
      <c r="D7" s="48">
        <v>20000</v>
      </c>
      <c r="E7" s="48">
        <v>20000</v>
      </c>
      <c r="F7" s="48">
        <f>SUM(F5,F6)</f>
        <v>30000</v>
      </c>
    </row>
    <row r="8" spans="1:6" x14ac:dyDescent="0.25">
      <c r="A8" s="40" t="s">
        <v>78</v>
      </c>
      <c r="B8" s="40" t="s">
        <v>79</v>
      </c>
      <c r="C8" s="41"/>
      <c r="D8" s="41"/>
      <c r="E8" s="41"/>
      <c r="F8" s="41"/>
    </row>
    <row r="9" spans="1:6" ht="12.95" hidden="1" customHeight="1" x14ac:dyDescent="0.25">
      <c r="A9" s="42">
        <v>1</v>
      </c>
      <c r="B9" s="114" t="s">
        <v>80</v>
      </c>
      <c r="C9" s="50"/>
      <c r="D9" s="50"/>
      <c r="E9" s="50"/>
      <c r="F9" s="50"/>
    </row>
    <row r="10" spans="1:6" ht="14.45" customHeight="1" x14ac:dyDescent="0.25">
      <c r="A10" s="42">
        <v>1</v>
      </c>
      <c r="B10" s="43" t="s">
        <v>81</v>
      </c>
      <c r="C10" s="44">
        <v>50000</v>
      </c>
      <c r="D10" s="44">
        <v>50000</v>
      </c>
      <c r="E10" s="44">
        <v>50000</v>
      </c>
      <c r="F10" s="44">
        <v>50000</v>
      </c>
    </row>
    <row r="11" spans="1:6" x14ac:dyDescent="0.25">
      <c r="A11" s="51"/>
      <c r="B11" s="52" t="s">
        <v>82</v>
      </c>
      <c r="C11" s="53">
        <v>50000</v>
      </c>
      <c r="D11" s="53">
        <v>50000</v>
      </c>
      <c r="E11" s="53">
        <v>50000</v>
      </c>
      <c r="F11" s="53">
        <v>50000</v>
      </c>
    </row>
    <row r="12" spans="1:6" ht="15.95" customHeight="1" x14ac:dyDescent="0.25">
      <c r="A12" s="55" t="s">
        <v>83</v>
      </c>
      <c r="B12" s="273" t="s">
        <v>84</v>
      </c>
      <c r="C12" s="274"/>
      <c r="D12" s="57"/>
      <c r="E12" s="57"/>
      <c r="F12" s="57"/>
    </row>
    <row r="13" spans="1:6" hidden="1" x14ac:dyDescent="0.25">
      <c r="A13" s="59">
        <v>1</v>
      </c>
      <c r="B13" s="60" t="s">
        <v>85</v>
      </c>
      <c r="C13" s="61">
        <v>73500</v>
      </c>
      <c r="D13" s="61">
        <v>73500</v>
      </c>
      <c r="E13" s="61">
        <v>20000</v>
      </c>
      <c r="F13" s="61">
        <v>0</v>
      </c>
    </row>
    <row r="14" spans="1:6" ht="12.6" hidden="1" customHeight="1" x14ac:dyDescent="0.25">
      <c r="A14" s="42">
        <v>2</v>
      </c>
      <c r="B14" s="43" t="s">
        <v>87</v>
      </c>
      <c r="C14" s="44">
        <v>447300</v>
      </c>
      <c r="D14" s="44">
        <v>447300</v>
      </c>
      <c r="E14" s="44"/>
      <c r="F14" s="44"/>
    </row>
    <row r="15" spans="1:6" ht="16.5" hidden="1" x14ac:dyDescent="0.25">
      <c r="A15" s="42">
        <v>3</v>
      </c>
      <c r="B15" s="43" t="s">
        <v>215</v>
      </c>
      <c r="C15" s="44">
        <v>224500</v>
      </c>
      <c r="D15" s="44">
        <v>224500</v>
      </c>
      <c r="E15" s="44"/>
      <c r="F15" s="44"/>
    </row>
    <row r="16" spans="1:6" ht="17.100000000000001" hidden="1" customHeight="1" x14ac:dyDescent="0.25">
      <c r="A16" s="42">
        <v>4</v>
      </c>
      <c r="B16" s="114" t="s">
        <v>91</v>
      </c>
      <c r="C16" s="44">
        <v>155500</v>
      </c>
      <c r="D16" s="45"/>
      <c r="E16" s="45"/>
      <c r="F16" s="45"/>
    </row>
    <row r="17" spans="1:6" hidden="1" x14ac:dyDescent="0.25">
      <c r="A17" s="64">
        <v>5</v>
      </c>
      <c r="B17" s="115" t="s">
        <v>93</v>
      </c>
      <c r="C17" s="45"/>
      <c r="D17" s="45"/>
      <c r="E17" s="45"/>
      <c r="F17" s="45"/>
    </row>
    <row r="18" spans="1:6" hidden="1" x14ac:dyDescent="0.25">
      <c r="A18" s="64">
        <v>6</v>
      </c>
      <c r="B18" s="154" t="s">
        <v>94</v>
      </c>
      <c r="C18" s="45"/>
      <c r="D18" s="45"/>
      <c r="E18" s="45"/>
      <c r="F18" s="45"/>
    </row>
    <row r="19" spans="1:6" ht="14.1" customHeight="1" x14ac:dyDescent="0.25">
      <c r="A19" s="152">
        <v>1</v>
      </c>
      <c r="B19" s="155" t="s">
        <v>200</v>
      </c>
      <c r="C19" s="153"/>
      <c r="D19" s="44"/>
      <c r="E19" s="44">
        <v>1253770.1599999999</v>
      </c>
      <c r="F19" s="44">
        <v>1258300.56</v>
      </c>
    </row>
    <row r="20" spans="1:6" ht="18.600000000000001" customHeight="1" x14ac:dyDescent="0.25">
      <c r="A20" s="64"/>
      <c r="B20" s="151"/>
      <c r="C20" s="45"/>
      <c r="D20" s="45"/>
      <c r="E20" s="45"/>
      <c r="F20" s="45"/>
    </row>
    <row r="21" spans="1:6" ht="16.5" customHeight="1" x14ac:dyDescent="0.25">
      <c r="A21" s="46"/>
      <c r="B21" s="47" t="s">
        <v>95</v>
      </c>
      <c r="C21" s="48">
        <v>900800</v>
      </c>
      <c r="D21" s="48">
        <v>745300</v>
      </c>
      <c r="E21" s="48">
        <f>SUM(E13,E15,E14,E16,E17,E18,E19)</f>
        <v>1273770.1599999999</v>
      </c>
      <c r="F21" s="48">
        <f>SUM(F13,F15,F14,F16,F17,F18,F19)</f>
        <v>1258300.56</v>
      </c>
    </row>
    <row r="22" spans="1:6" ht="18" customHeight="1" x14ac:dyDescent="0.25">
      <c r="A22" s="40" t="s">
        <v>96</v>
      </c>
      <c r="B22" s="40" t="s">
        <v>97</v>
      </c>
      <c r="C22" s="65"/>
      <c r="D22" s="65"/>
      <c r="E22" s="65"/>
      <c r="F22" s="65"/>
    </row>
    <row r="23" spans="1:6" ht="15.6" customHeight="1" x14ac:dyDescent="0.25">
      <c r="A23" s="100">
        <v>1</v>
      </c>
      <c r="B23" s="101" t="s">
        <v>98</v>
      </c>
      <c r="C23" s="102">
        <v>100000</v>
      </c>
      <c r="D23" s="102">
        <v>150000</v>
      </c>
      <c r="E23" s="102">
        <v>100000</v>
      </c>
      <c r="F23" s="102">
        <v>100000</v>
      </c>
    </row>
    <row r="24" spans="1:6" ht="17.45" customHeight="1" x14ac:dyDescent="0.25">
      <c r="A24" s="46"/>
      <c r="B24" s="52" t="s">
        <v>99</v>
      </c>
      <c r="C24" s="66">
        <v>100000</v>
      </c>
      <c r="D24" s="66">
        <f>SUM(D23)</f>
        <v>150000</v>
      </c>
      <c r="E24" s="66">
        <f>SUM(E23)</f>
        <v>100000</v>
      </c>
      <c r="F24" s="66">
        <f>SUM(F23)</f>
        <v>100000</v>
      </c>
    </row>
    <row r="25" spans="1:6" ht="18" customHeight="1" x14ac:dyDescent="0.25">
      <c r="A25" s="67" t="s">
        <v>100</v>
      </c>
      <c r="B25" s="68" t="s">
        <v>101</v>
      </c>
      <c r="C25" s="69"/>
      <c r="D25" s="69"/>
      <c r="E25" s="69"/>
      <c r="F25" s="69"/>
    </row>
    <row r="26" spans="1:6" ht="15.95" customHeight="1" x14ac:dyDescent="0.25">
      <c r="A26" s="67" t="s">
        <v>102</v>
      </c>
      <c r="B26" s="68" t="s">
        <v>103</v>
      </c>
      <c r="C26" s="70"/>
      <c r="D26" s="70"/>
      <c r="E26" s="70"/>
      <c r="F26" s="70"/>
    </row>
    <row r="27" spans="1:6" x14ac:dyDescent="0.25">
      <c r="A27" s="42">
        <v>1</v>
      </c>
      <c r="B27" s="43" t="s">
        <v>104</v>
      </c>
      <c r="C27" s="44">
        <v>70000</v>
      </c>
      <c r="D27" s="44">
        <v>20000</v>
      </c>
      <c r="E27" s="44">
        <v>20000</v>
      </c>
      <c r="F27" s="44">
        <v>20000</v>
      </c>
    </row>
    <row r="28" spans="1:6" ht="18.95" customHeight="1" x14ac:dyDescent="0.25">
      <c r="A28" s="42">
        <v>2</v>
      </c>
      <c r="B28" s="43" t="s">
        <v>105</v>
      </c>
      <c r="C28" s="44">
        <v>265000</v>
      </c>
      <c r="D28" s="44">
        <v>265000</v>
      </c>
      <c r="E28" s="44">
        <v>300000</v>
      </c>
      <c r="F28" s="44">
        <v>300000</v>
      </c>
    </row>
    <row r="29" spans="1:6" x14ac:dyDescent="0.25">
      <c r="A29" s="42">
        <v>3</v>
      </c>
      <c r="B29" s="43" t="s">
        <v>106</v>
      </c>
      <c r="C29" s="44">
        <v>20000</v>
      </c>
      <c r="D29" s="44">
        <v>20000</v>
      </c>
      <c r="E29" s="44">
        <v>20000</v>
      </c>
      <c r="F29" s="44">
        <v>20000</v>
      </c>
    </row>
    <row r="30" spans="1:6" x14ac:dyDescent="0.25">
      <c r="A30" s="42">
        <v>4</v>
      </c>
      <c r="B30" s="43" t="s">
        <v>107</v>
      </c>
      <c r="C30" s="44">
        <v>60000</v>
      </c>
      <c r="D30" s="44">
        <v>60000</v>
      </c>
      <c r="E30" s="44">
        <v>60000</v>
      </c>
      <c r="F30" s="44">
        <v>60000</v>
      </c>
    </row>
    <row r="31" spans="1:6" ht="18.600000000000001" hidden="1" customHeight="1" x14ac:dyDescent="0.25">
      <c r="A31" s="42">
        <v>5</v>
      </c>
      <c r="B31" s="159" t="s">
        <v>108</v>
      </c>
      <c r="C31" s="44">
        <v>100000</v>
      </c>
      <c r="D31" s="107">
        <v>100000</v>
      </c>
      <c r="E31" s="44"/>
      <c r="F31" s="44"/>
    </row>
    <row r="32" spans="1:6" ht="18.600000000000001" customHeight="1" x14ac:dyDescent="0.25">
      <c r="A32" s="42">
        <v>5</v>
      </c>
      <c r="B32" s="43" t="s">
        <v>206</v>
      </c>
      <c r="C32" s="44"/>
      <c r="D32" s="44"/>
      <c r="E32" s="44">
        <v>20000</v>
      </c>
      <c r="F32" s="44">
        <v>20000</v>
      </c>
    </row>
    <row r="33" spans="1:6" ht="18.600000000000001" customHeight="1" x14ac:dyDescent="0.25">
      <c r="A33" s="42">
        <v>6</v>
      </c>
      <c r="B33" s="43" t="s">
        <v>201</v>
      </c>
      <c r="C33" s="44"/>
      <c r="D33" s="44"/>
      <c r="E33" s="44">
        <v>20000</v>
      </c>
      <c r="F33" s="44">
        <v>20000</v>
      </c>
    </row>
    <row r="34" spans="1:6" ht="18.600000000000001" customHeight="1" x14ac:dyDescent="0.25">
      <c r="A34" s="42">
        <v>7</v>
      </c>
      <c r="B34" s="43" t="s">
        <v>202</v>
      </c>
      <c r="C34" s="44"/>
      <c r="D34" s="44"/>
      <c r="E34" s="44">
        <v>20000</v>
      </c>
      <c r="F34" s="44">
        <v>20000</v>
      </c>
    </row>
    <row r="35" spans="1:6" ht="18.600000000000001" customHeight="1" x14ac:dyDescent="0.25">
      <c r="A35" s="42">
        <v>8</v>
      </c>
      <c r="B35" s="43" t="s">
        <v>203</v>
      </c>
      <c r="C35" s="44"/>
      <c r="D35" s="44"/>
      <c r="E35" s="44">
        <v>20000</v>
      </c>
      <c r="F35" s="44">
        <v>20000</v>
      </c>
    </row>
    <row r="36" spans="1:6" ht="18.600000000000001" customHeight="1" x14ac:dyDescent="0.25">
      <c r="A36" s="42">
        <v>9</v>
      </c>
      <c r="B36" s="43" t="s">
        <v>205</v>
      </c>
      <c r="C36" s="44"/>
      <c r="D36" s="44"/>
      <c r="E36" s="44">
        <v>20000</v>
      </c>
      <c r="F36" s="44">
        <v>20000</v>
      </c>
    </row>
    <row r="37" spans="1:6" ht="18.600000000000001" customHeight="1" x14ac:dyDescent="0.25">
      <c r="A37" s="42">
        <v>10</v>
      </c>
      <c r="B37" s="43" t="s">
        <v>204</v>
      </c>
      <c r="C37" s="44"/>
      <c r="D37" s="44"/>
      <c r="E37" s="44">
        <v>20000</v>
      </c>
      <c r="F37" s="44">
        <v>20000</v>
      </c>
    </row>
    <row r="38" spans="1:6" hidden="1" x14ac:dyDescent="0.25">
      <c r="A38" s="42">
        <v>12</v>
      </c>
      <c r="B38" s="43" t="s">
        <v>109</v>
      </c>
      <c r="C38" s="44">
        <v>36000</v>
      </c>
      <c r="D38" s="44">
        <v>36000</v>
      </c>
      <c r="E38" s="44"/>
      <c r="F38" s="44"/>
    </row>
    <row r="39" spans="1:6" ht="18.95" customHeight="1" x14ac:dyDescent="0.25">
      <c r="A39" s="42">
        <v>11</v>
      </c>
      <c r="B39" s="71" t="s">
        <v>110</v>
      </c>
      <c r="C39" s="44">
        <v>30000</v>
      </c>
      <c r="D39" s="44">
        <v>30000</v>
      </c>
      <c r="E39" s="44">
        <v>20000</v>
      </c>
      <c r="F39" s="44">
        <v>20000</v>
      </c>
    </row>
    <row r="40" spans="1:6" x14ac:dyDescent="0.25">
      <c r="A40" s="42">
        <v>12</v>
      </c>
      <c r="B40" s="101" t="s">
        <v>216</v>
      </c>
      <c r="C40" s="44">
        <v>60000</v>
      </c>
      <c r="D40" s="45"/>
      <c r="E40" s="44">
        <v>150000</v>
      </c>
      <c r="F40" s="44">
        <v>150000</v>
      </c>
    </row>
    <row r="41" spans="1:6" x14ac:dyDescent="0.25">
      <c r="A41" s="42">
        <v>13</v>
      </c>
      <c r="B41" s="71" t="s">
        <v>112</v>
      </c>
      <c r="C41" s="44">
        <v>50000</v>
      </c>
      <c r="D41" s="44">
        <v>50000</v>
      </c>
      <c r="E41" s="44">
        <v>50000</v>
      </c>
      <c r="F41" s="44">
        <v>50000</v>
      </c>
    </row>
    <row r="42" spans="1:6" ht="15.6" customHeight="1" x14ac:dyDescent="0.25">
      <c r="A42" s="42">
        <v>14</v>
      </c>
      <c r="B42" s="43" t="s">
        <v>113</v>
      </c>
      <c r="C42" s="44">
        <v>50000</v>
      </c>
      <c r="D42" s="44">
        <v>50000</v>
      </c>
      <c r="E42" s="44">
        <v>50000</v>
      </c>
      <c r="F42" s="44">
        <v>50000</v>
      </c>
    </row>
    <row r="43" spans="1:6" ht="15.6" hidden="1" customHeight="1" x14ac:dyDescent="0.25">
      <c r="A43" s="42">
        <v>17</v>
      </c>
      <c r="B43" s="158" t="s">
        <v>114</v>
      </c>
      <c r="C43" s="44">
        <v>400000</v>
      </c>
      <c r="D43" s="45"/>
      <c r="E43" s="45"/>
      <c r="F43" s="45"/>
    </row>
    <row r="44" spans="1:6" ht="14.1" hidden="1" customHeight="1" x14ac:dyDescent="0.25">
      <c r="A44" s="42">
        <v>18</v>
      </c>
      <c r="B44" s="75" t="s">
        <v>176</v>
      </c>
      <c r="C44" s="44"/>
      <c r="D44" s="76">
        <v>40000</v>
      </c>
      <c r="E44" s="76">
        <v>20000</v>
      </c>
      <c r="F44" s="76"/>
    </row>
    <row r="45" spans="1:6" ht="15.6" hidden="1" customHeight="1" x14ac:dyDescent="0.25">
      <c r="A45" s="42">
        <v>19</v>
      </c>
      <c r="B45" s="75" t="s">
        <v>177</v>
      </c>
      <c r="C45" s="44"/>
      <c r="D45" s="76">
        <v>70000</v>
      </c>
      <c r="E45" s="76">
        <v>20000</v>
      </c>
      <c r="F45" s="76"/>
    </row>
    <row r="46" spans="1:6" ht="15.6" hidden="1" customHeight="1" x14ac:dyDescent="0.25">
      <c r="A46" s="42">
        <v>20</v>
      </c>
      <c r="B46" s="75" t="s">
        <v>210</v>
      </c>
      <c r="C46" s="44"/>
      <c r="D46" s="76">
        <v>20000</v>
      </c>
      <c r="E46" s="76">
        <v>20000</v>
      </c>
      <c r="F46" s="76"/>
    </row>
    <row r="47" spans="1:6" ht="15.6" hidden="1" customHeight="1" x14ac:dyDescent="0.25">
      <c r="A47" s="42">
        <v>21</v>
      </c>
      <c r="B47" s="171" t="s">
        <v>179</v>
      </c>
      <c r="C47" s="44"/>
      <c r="D47" s="76">
        <v>20000</v>
      </c>
      <c r="E47" s="76"/>
      <c r="F47" s="76"/>
    </row>
    <row r="48" spans="1:6" ht="15.6" hidden="1" customHeight="1" x14ac:dyDescent="0.25">
      <c r="A48" s="42">
        <v>22</v>
      </c>
      <c r="B48" s="75" t="s">
        <v>180</v>
      </c>
      <c r="C48" s="44"/>
      <c r="D48" s="76">
        <v>10000</v>
      </c>
      <c r="E48" s="76">
        <v>10000</v>
      </c>
      <c r="F48" s="76"/>
    </row>
    <row r="49" spans="1:6" ht="15.6" hidden="1" customHeight="1" x14ac:dyDescent="0.25">
      <c r="A49" s="42">
        <v>23</v>
      </c>
      <c r="B49" s="75" t="s">
        <v>162</v>
      </c>
      <c r="C49" s="44"/>
      <c r="D49" s="76">
        <v>60000</v>
      </c>
      <c r="E49" s="76">
        <v>60000</v>
      </c>
      <c r="F49" s="76"/>
    </row>
    <row r="50" spans="1:6" ht="15.6" hidden="1" customHeight="1" x14ac:dyDescent="0.25">
      <c r="A50" s="42">
        <v>24</v>
      </c>
      <c r="B50" s="75" t="s">
        <v>182</v>
      </c>
      <c r="C50" s="44"/>
      <c r="D50" s="76">
        <v>30000</v>
      </c>
      <c r="E50" s="76">
        <v>10000</v>
      </c>
      <c r="F50" s="76"/>
    </row>
    <row r="51" spans="1:6" hidden="1" x14ac:dyDescent="0.25">
      <c r="A51" s="42">
        <v>25</v>
      </c>
      <c r="B51" s="75" t="s">
        <v>181</v>
      </c>
      <c r="C51" s="45"/>
      <c r="D51" s="76">
        <v>30000</v>
      </c>
      <c r="E51" s="76"/>
      <c r="F51" s="76"/>
    </row>
    <row r="52" spans="1:6" hidden="1" x14ac:dyDescent="0.25">
      <c r="A52" s="42">
        <v>26</v>
      </c>
      <c r="B52" s="75" t="s">
        <v>183</v>
      </c>
      <c r="C52" s="162"/>
      <c r="D52" s="163">
        <v>30000</v>
      </c>
      <c r="E52" s="163">
        <v>30000</v>
      </c>
      <c r="F52" s="163"/>
    </row>
    <row r="53" spans="1:6" hidden="1" x14ac:dyDescent="0.25">
      <c r="A53" s="147"/>
      <c r="B53" s="147"/>
      <c r="D53" s="147"/>
      <c r="E53" s="147"/>
      <c r="F53" s="147"/>
    </row>
    <row r="54" spans="1:6" x14ac:dyDescent="0.25">
      <c r="A54" s="160"/>
      <c r="B54" s="157"/>
      <c r="C54" s="156"/>
      <c r="D54" s="164"/>
      <c r="E54" s="164"/>
      <c r="F54" s="164"/>
    </row>
    <row r="55" spans="1:6" ht="15.95" customHeight="1" x14ac:dyDescent="0.25">
      <c r="A55" s="271" t="s">
        <v>115</v>
      </c>
      <c r="B55" s="272"/>
      <c r="C55" s="72">
        <v>1141000</v>
      </c>
      <c r="D55" s="72">
        <v>631000</v>
      </c>
      <c r="E55" s="72">
        <f>SUM(E52,E51,E50,E49,E48,E47,E46,E45,E44,E43,E42,E41,E40,E39,E38,E37,E36,E35,E34,E33,E32,E31,E30,E29,E28,E27)</f>
        <v>960000</v>
      </c>
      <c r="F55" s="72">
        <f>SUM(F52,F51,F50,F49,F48,F47,F46,F45,F44,F43,F42,F41,F40,F39,F38,F37,F36,F35,F34,F33,F32,F31,F30,F29,F28,F27)</f>
        <v>790000</v>
      </c>
    </row>
    <row r="56" spans="1:6" ht="15.95" customHeight="1" x14ac:dyDescent="0.25">
      <c r="A56" s="74" t="s">
        <v>116</v>
      </c>
      <c r="B56" s="273" t="s">
        <v>117</v>
      </c>
      <c r="C56" s="274"/>
      <c r="D56" s="274"/>
      <c r="E56" s="274"/>
      <c r="F56" s="274"/>
    </row>
    <row r="57" spans="1:6" hidden="1" x14ac:dyDescent="0.25">
      <c r="A57" s="42">
        <v>1</v>
      </c>
      <c r="B57" s="75" t="s">
        <v>118</v>
      </c>
      <c r="C57" s="76">
        <v>10000</v>
      </c>
      <c r="D57" s="76">
        <v>10000</v>
      </c>
      <c r="E57" s="76">
        <v>10000</v>
      </c>
      <c r="F57" s="76"/>
    </row>
    <row r="58" spans="1:6" hidden="1" x14ac:dyDescent="0.25">
      <c r="A58" s="42">
        <v>2</v>
      </c>
      <c r="B58" s="75" t="s">
        <v>119</v>
      </c>
      <c r="C58" s="76">
        <v>20000</v>
      </c>
      <c r="D58" s="76">
        <v>20000</v>
      </c>
      <c r="E58" s="76">
        <v>20000</v>
      </c>
      <c r="F58" s="76"/>
    </row>
    <row r="59" spans="1:6" hidden="1" x14ac:dyDescent="0.25">
      <c r="A59" s="42">
        <v>3</v>
      </c>
      <c r="B59" s="75" t="s">
        <v>120</v>
      </c>
      <c r="C59" s="76">
        <v>20000</v>
      </c>
      <c r="D59" s="76">
        <v>20000</v>
      </c>
      <c r="E59" s="76">
        <v>20000</v>
      </c>
      <c r="F59" s="76"/>
    </row>
    <row r="60" spans="1:6" ht="15.95" customHeight="1" x14ac:dyDescent="0.25">
      <c r="A60" s="275" t="s">
        <v>121</v>
      </c>
      <c r="B60" s="276"/>
      <c r="C60" s="78">
        <v>50000</v>
      </c>
      <c r="D60" s="78">
        <v>50000</v>
      </c>
      <c r="E60" s="78">
        <v>50000</v>
      </c>
      <c r="F60" s="78"/>
    </row>
    <row r="61" spans="1:6" ht="15.95" customHeight="1" x14ac:dyDescent="0.25">
      <c r="A61" s="277" t="s">
        <v>122</v>
      </c>
      <c r="B61" s="278"/>
      <c r="C61" s="80">
        <v>1191000</v>
      </c>
      <c r="D61" s="80">
        <v>681000</v>
      </c>
      <c r="E61" s="80">
        <f>SUM(E55,E60)</f>
        <v>1010000</v>
      </c>
      <c r="F61" s="80">
        <f>SUM(F55,F60)</f>
        <v>790000</v>
      </c>
    </row>
    <row r="62" spans="1:6" ht="15.95" customHeight="1" x14ac:dyDescent="0.25">
      <c r="A62" s="82" t="s">
        <v>123</v>
      </c>
      <c r="B62" s="279" t="s">
        <v>124</v>
      </c>
      <c r="C62" s="280"/>
      <c r="D62" s="280"/>
      <c r="E62" s="280"/>
      <c r="F62" s="280"/>
    </row>
    <row r="63" spans="1:6" x14ac:dyDescent="0.25">
      <c r="A63" s="42">
        <v>1</v>
      </c>
      <c r="B63" s="75" t="s">
        <v>125</v>
      </c>
      <c r="C63" s="281">
        <v>50000</v>
      </c>
      <c r="D63" s="281">
        <v>50000</v>
      </c>
      <c r="E63" s="281">
        <v>50000</v>
      </c>
      <c r="F63" s="281">
        <v>50000</v>
      </c>
    </row>
    <row r="64" spans="1:6" x14ac:dyDescent="0.25">
      <c r="A64" s="42">
        <v>2</v>
      </c>
      <c r="B64" s="75" t="s">
        <v>126</v>
      </c>
      <c r="C64" s="282"/>
      <c r="D64" s="282"/>
      <c r="E64" s="282"/>
      <c r="F64" s="282"/>
    </row>
    <row r="65" spans="1:6" ht="15.95" customHeight="1" x14ac:dyDescent="0.25">
      <c r="A65" s="285" t="s">
        <v>127</v>
      </c>
      <c r="B65" s="286"/>
      <c r="C65" s="83">
        <v>50000</v>
      </c>
      <c r="D65" s="83">
        <v>50000</v>
      </c>
      <c r="E65" s="83">
        <v>50000</v>
      </c>
      <c r="F65" s="83">
        <v>50000</v>
      </c>
    </row>
    <row r="66" spans="1:6" ht="17.100000000000001" customHeight="1" x14ac:dyDescent="0.25">
      <c r="A66" s="287" t="s">
        <v>128</v>
      </c>
      <c r="B66" s="288"/>
      <c r="C66" s="66">
        <v>1241000</v>
      </c>
      <c r="D66" s="66">
        <v>731000</v>
      </c>
      <c r="E66" s="66">
        <f>SUM(E65,E60,E55)</f>
        <v>1060000</v>
      </c>
      <c r="F66" s="66">
        <f>SUM(F65,F60,F55)</f>
        <v>840000</v>
      </c>
    </row>
    <row r="67" spans="1:6" ht="15.95" customHeight="1" x14ac:dyDescent="0.25">
      <c r="A67" s="273" t="s">
        <v>129</v>
      </c>
      <c r="B67" s="274"/>
      <c r="C67" s="274"/>
      <c r="D67" s="274"/>
      <c r="E67" s="274"/>
      <c r="F67" s="274"/>
    </row>
    <row r="68" spans="1:6" x14ac:dyDescent="0.25">
      <c r="A68" s="59">
        <v>1</v>
      </c>
      <c r="B68" s="85" t="s">
        <v>130</v>
      </c>
      <c r="C68" s="86">
        <v>45000</v>
      </c>
      <c r="D68" s="86">
        <v>45000</v>
      </c>
      <c r="E68" s="86">
        <v>45000</v>
      </c>
      <c r="F68" s="86">
        <v>45000</v>
      </c>
    </row>
    <row r="69" spans="1:6" x14ac:dyDescent="0.25">
      <c r="A69" s="42">
        <v>2</v>
      </c>
      <c r="B69" s="88" t="s">
        <v>131</v>
      </c>
      <c r="C69" s="76">
        <v>48000</v>
      </c>
      <c r="D69" s="76">
        <v>48000</v>
      </c>
      <c r="E69" s="76">
        <v>48000</v>
      </c>
      <c r="F69" s="76">
        <v>48000</v>
      </c>
    </row>
    <row r="70" spans="1:6" ht="17.45" hidden="1" customHeight="1" x14ac:dyDescent="0.25">
      <c r="A70" s="42">
        <v>3</v>
      </c>
      <c r="B70" s="172" t="s">
        <v>132</v>
      </c>
      <c r="C70" s="76">
        <v>450000</v>
      </c>
      <c r="D70" s="76">
        <v>450000</v>
      </c>
      <c r="E70" s="76">
        <v>0</v>
      </c>
      <c r="F70" s="76">
        <v>0</v>
      </c>
    </row>
    <row r="71" spans="1:6" ht="18.95" customHeight="1" x14ac:dyDescent="0.25">
      <c r="A71" s="59">
        <v>3</v>
      </c>
      <c r="B71" s="88" t="s">
        <v>133</v>
      </c>
      <c r="C71" s="76">
        <v>60000</v>
      </c>
      <c r="D71" s="76">
        <v>60000</v>
      </c>
      <c r="E71" s="76">
        <v>60000</v>
      </c>
      <c r="F71" s="76">
        <v>60000</v>
      </c>
    </row>
    <row r="72" spans="1:6" x14ac:dyDescent="0.25">
      <c r="A72" s="42">
        <v>4</v>
      </c>
      <c r="B72" s="88" t="s">
        <v>134</v>
      </c>
      <c r="C72" s="76">
        <v>40000</v>
      </c>
      <c r="D72" s="76">
        <v>40000</v>
      </c>
      <c r="E72" s="76">
        <v>40000</v>
      </c>
      <c r="F72" s="76">
        <v>40000</v>
      </c>
    </row>
    <row r="73" spans="1:6" x14ac:dyDescent="0.25">
      <c r="A73" s="42">
        <v>5</v>
      </c>
      <c r="B73" s="88" t="s">
        <v>135</v>
      </c>
      <c r="C73" s="76">
        <v>30000</v>
      </c>
      <c r="D73" s="76">
        <v>30000</v>
      </c>
      <c r="E73" s="76">
        <v>30000</v>
      </c>
      <c r="F73" s="76">
        <v>30000</v>
      </c>
    </row>
    <row r="74" spans="1:6" x14ac:dyDescent="0.25">
      <c r="A74" s="59">
        <v>6</v>
      </c>
      <c r="B74" s="88" t="s">
        <v>136</v>
      </c>
      <c r="C74" s="76">
        <v>80000</v>
      </c>
      <c r="D74" s="76">
        <v>80000</v>
      </c>
      <c r="E74" s="76">
        <v>80000</v>
      </c>
      <c r="F74" s="76">
        <v>80000</v>
      </c>
    </row>
    <row r="75" spans="1:6" x14ac:dyDescent="0.25">
      <c r="A75" s="42">
        <v>7</v>
      </c>
      <c r="B75" s="88" t="s">
        <v>137</v>
      </c>
      <c r="C75" s="76">
        <v>6000</v>
      </c>
      <c r="D75" s="76">
        <v>6000</v>
      </c>
      <c r="E75" s="76">
        <v>6000</v>
      </c>
      <c r="F75" s="76">
        <v>6000</v>
      </c>
    </row>
    <row r="76" spans="1:6" hidden="1" x14ac:dyDescent="0.25">
      <c r="A76" s="42">
        <v>9</v>
      </c>
      <c r="B76" s="172" t="s">
        <v>138</v>
      </c>
      <c r="C76" s="76">
        <v>9000</v>
      </c>
      <c r="D76" s="77"/>
      <c r="E76" s="77"/>
      <c r="F76" s="77"/>
    </row>
    <row r="77" spans="1:6" ht="18.95" customHeight="1" x14ac:dyDescent="0.25">
      <c r="A77" s="59">
        <v>8</v>
      </c>
      <c r="B77" s="89" t="s">
        <v>139</v>
      </c>
      <c r="C77" s="76">
        <v>18000</v>
      </c>
      <c r="D77" s="76">
        <v>18000</v>
      </c>
      <c r="E77" s="76">
        <v>18000</v>
      </c>
      <c r="F77" s="76">
        <v>18000</v>
      </c>
    </row>
    <row r="78" spans="1:6" ht="17.100000000000001" customHeight="1" x14ac:dyDescent="0.25">
      <c r="A78" s="42">
        <v>9</v>
      </c>
      <c r="B78" s="88" t="s">
        <v>140</v>
      </c>
      <c r="C78" s="76">
        <v>15000</v>
      </c>
      <c r="D78" s="76">
        <v>15000</v>
      </c>
      <c r="E78" s="76">
        <v>15000</v>
      </c>
      <c r="F78" s="76">
        <v>15000</v>
      </c>
    </row>
    <row r="79" spans="1:6" ht="17.45" customHeight="1" x14ac:dyDescent="0.25">
      <c r="A79" s="42">
        <v>10</v>
      </c>
      <c r="B79" s="88" t="s">
        <v>141</v>
      </c>
      <c r="C79" s="76">
        <v>3000</v>
      </c>
      <c r="D79" s="76">
        <v>3000</v>
      </c>
      <c r="E79" s="76">
        <v>3000</v>
      </c>
      <c r="F79" s="76">
        <v>3000</v>
      </c>
    </row>
    <row r="80" spans="1:6" ht="17.45" customHeight="1" x14ac:dyDescent="0.25">
      <c r="A80" s="59">
        <v>11</v>
      </c>
      <c r="B80" s="88" t="s">
        <v>219</v>
      </c>
      <c r="C80" s="76"/>
      <c r="D80" s="76"/>
      <c r="E80" s="76">
        <v>180000</v>
      </c>
      <c r="F80" s="76">
        <v>180000</v>
      </c>
    </row>
    <row r="81" spans="1:6" ht="17.100000000000001" customHeight="1" x14ac:dyDescent="0.25">
      <c r="A81" s="42">
        <v>12</v>
      </c>
      <c r="B81" s="88" t="s">
        <v>142</v>
      </c>
      <c r="C81" s="76">
        <v>100000</v>
      </c>
      <c r="D81" s="76">
        <v>100000</v>
      </c>
      <c r="E81" s="76">
        <v>100000</v>
      </c>
      <c r="F81" s="76">
        <v>100000</v>
      </c>
    </row>
    <row r="82" spans="1:6" ht="16.5" customHeight="1" x14ac:dyDescent="0.25">
      <c r="A82" s="42">
        <v>13</v>
      </c>
      <c r="B82" s="88" t="s">
        <v>143</v>
      </c>
      <c r="C82" s="76">
        <v>40000</v>
      </c>
      <c r="D82" s="76">
        <v>40000</v>
      </c>
      <c r="E82" s="76">
        <v>40000</v>
      </c>
      <c r="F82" s="76">
        <v>40000</v>
      </c>
    </row>
    <row r="83" spans="1:6" x14ac:dyDescent="0.25">
      <c r="A83" s="59">
        <v>14</v>
      </c>
      <c r="B83" s="88" t="s">
        <v>144</v>
      </c>
      <c r="C83" s="76">
        <v>20000</v>
      </c>
      <c r="D83" s="76">
        <v>20000</v>
      </c>
      <c r="E83" s="76">
        <v>20000</v>
      </c>
      <c r="F83" s="76">
        <v>20000</v>
      </c>
    </row>
    <row r="84" spans="1:6" ht="16.5" customHeight="1" x14ac:dyDescent="0.25">
      <c r="A84" s="42">
        <v>15</v>
      </c>
      <c r="B84" s="88" t="s">
        <v>217</v>
      </c>
      <c r="C84" s="76">
        <v>80000</v>
      </c>
      <c r="D84" s="76">
        <v>80000</v>
      </c>
      <c r="E84" s="76">
        <v>80000</v>
      </c>
      <c r="F84" s="76">
        <v>80000</v>
      </c>
    </row>
    <row r="85" spans="1:6" x14ac:dyDescent="0.25">
      <c r="A85" s="42">
        <v>16</v>
      </c>
      <c r="B85" s="88" t="s">
        <v>146</v>
      </c>
      <c r="C85" s="76">
        <v>30000</v>
      </c>
      <c r="D85" s="76">
        <v>30000</v>
      </c>
      <c r="E85" s="76">
        <v>30000</v>
      </c>
      <c r="F85" s="76">
        <v>30000</v>
      </c>
    </row>
    <row r="86" spans="1:6" ht="18.95" hidden="1" customHeight="1" x14ac:dyDescent="0.25">
      <c r="A86" s="59">
        <v>19</v>
      </c>
      <c r="B86" s="172" t="s">
        <v>218</v>
      </c>
      <c r="C86" s="76">
        <v>100000</v>
      </c>
      <c r="D86" s="76">
        <v>150000</v>
      </c>
      <c r="E86" s="76">
        <v>0</v>
      </c>
      <c r="F86" s="76">
        <v>0</v>
      </c>
    </row>
    <row r="87" spans="1:6" ht="26.1" customHeight="1" x14ac:dyDescent="0.25">
      <c r="A87" s="42">
        <v>17</v>
      </c>
      <c r="B87" s="88" t="s">
        <v>220</v>
      </c>
      <c r="C87" s="76"/>
      <c r="D87" s="76"/>
      <c r="E87" s="76">
        <v>80000</v>
      </c>
      <c r="F87" s="76">
        <v>80000</v>
      </c>
    </row>
    <row r="88" spans="1:6" ht="15" customHeight="1" x14ac:dyDescent="0.25">
      <c r="A88" s="42">
        <v>18</v>
      </c>
      <c r="B88" s="88" t="s">
        <v>148</v>
      </c>
      <c r="C88" s="76">
        <v>500000</v>
      </c>
      <c r="D88" s="76">
        <v>500000</v>
      </c>
      <c r="E88" s="76">
        <v>500000</v>
      </c>
      <c r="F88" s="76">
        <v>500000</v>
      </c>
    </row>
    <row r="89" spans="1:6" ht="17.100000000000001" hidden="1" customHeight="1" x14ac:dyDescent="0.25">
      <c r="A89" s="59">
        <v>22</v>
      </c>
      <c r="B89" s="117" t="s">
        <v>149</v>
      </c>
      <c r="C89" s="76">
        <v>500000</v>
      </c>
      <c r="D89" s="77"/>
      <c r="E89" s="77"/>
      <c r="F89" s="77"/>
    </row>
    <row r="90" spans="1:6" hidden="1" x14ac:dyDescent="0.25">
      <c r="A90" s="42">
        <v>23</v>
      </c>
      <c r="B90" s="173" t="s">
        <v>150</v>
      </c>
      <c r="C90" s="77"/>
      <c r="D90" s="76">
        <v>80000</v>
      </c>
      <c r="E90" s="76">
        <v>0</v>
      </c>
      <c r="F90" s="76">
        <v>0</v>
      </c>
    </row>
    <row r="91" spans="1:6" x14ac:dyDescent="0.25">
      <c r="A91" s="42">
        <v>19</v>
      </c>
      <c r="B91" s="170" t="s">
        <v>213</v>
      </c>
      <c r="C91" s="77"/>
      <c r="D91" s="76">
        <v>250000</v>
      </c>
      <c r="E91" s="76">
        <v>350000</v>
      </c>
      <c r="F91" s="76">
        <v>350000</v>
      </c>
    </row>
    <row r="92" spans="1:6" x14ac:dyDescent="0.25">
      <c r="A92" s="59">
        <v>20</v>
      </c>
      <c r="B92" s="170" t="s">
        <v>214</v>
      </c>
      <c r="C92" s="77"/>
      <c r="D92" s="76"/>
      <c r="E92" s="76">
        <v>150000</v>
      </c>
      <c r="F92" s="76">
        <v>150000</v>
      </c>
    </row>
    <row r="93" spans="1:6" hidden="1" x14ac:dyDescent="0.25">
      <c r="A93" s="42">
        <v>26</v>
      </c>
      <c r="B93" s="85" t="s">
        <v>152</v>
      </c>
      <c r="C93" s="76">
        <v>100000</v>
      </c>
      <c r="D93" s="77"/>
      <c r="E93" s="77"/>
      <c r="F93" s="77"/>
    </row>
    <row r="94" spans="1:6" ht="22.5" hidden="1" customHeight="1" x14ac:dyDescent="0.25">
      <c r="A94" s="42">
        <v>27</v>
      </c>
      <c r="B94" s="91" t="s">
        <v>153</v>
      </c>
      <c r="C94" s="76">
        <v>1450000</v>
      </c>
      <c r="D94" s="77"/>
      <c r="E94" s="77"/>
      <c r="F94" s="77"/>
    </row>
    <row r="95" spans="1:6" ht="21.6" hidden="1" customHeight="1" x14ac:dyDescent="0.25">
      <c r="A95" s="59">
        <v>28</v>
      </c>
      <c r="B95" s="91" t="s">
        <v>155</v>
      </c>
      <c r="C95" s="76">
        <v>500000</v>
      </c>
      <c r="D95" s="77"/>
      <c r="E95" s="77"/>
      <c r="F95" s="77"/>
    </row>
    <row r="96" spans="1:6" x14ac:dyDescent="0.25">
      <c r="A96" s="42">
        <v>21</v>
      </c>
      <c r="B96" s="88" t="s">
        <v>156</v>
      </c>
      <c r="C96" s="76">
        <v>60000</v>
      </c>
      <c r="D96" s="76">
        <v>60000</v>
      </c>
      <c r="E96" s="76">
        <v>60000</v>
      </c>
      <c r="F96" s="76">
        <v>60000</v>
      </c>
    </row>
    <row r="97" spans="1:6" hidden="1" x14ac:dyDescent="0.25">
      <c r="A97" s="42">
        <v>30</v>
      </c>
      <c r="B97" s="118" t="s">
        <v>157</v>
      </c>
      <c r="C97" s="76">
        <v>80000</v>
      </c>
      <c r="D97" s="77"/>
      <c r="E97" s="77"/>
      <c r="F97" s="77"/>
    </row>
    <row r="98" spans="1:6" x14ac:dyDescent="0.25">
      <c r="A98" s="59">
        <v>22</v>
      </c>
      <c r="B98" s="89" t="s">
        <v>158</v>
      </c>
      <c r="C98" s="76">
        <v>20000</v>
      </c>
      <c r="D98" s="76">
        <v>20000</v>
      </c>
      <c r="E98" s="76">
        <v>20000</v>
      </c>
      <c r="F98" s="76">
        <v>20000</v>
      </c>
    </row>
    <row r="99" spans="1:6" x14ac:dyDescent="0.25">
      <c r="A99" s="42">
        <v>23</v>
      </c>
      <c r="B99" s="89" t="s">
        <v>159</v>
      </c>
      <c r="C99" s="76">
        <v>20000</v>
      </c>
      <c r="D99" s="76">
        <v>100000</v>
      </c>
      <c r="E99" s="76">
        <v>50000</v>
      </c>
      <c r="F99" s="76">
        <v>50000</v>
      </c>
    </row>
    <row r="100" spans="1:6" x14ac:dyDescent="0.25">
      <c r="A100" s="42">
        <v>24</v>
      </c>
      <c r="B100" s="89" t="s">
        <v>212</v>
      </c>
      <c r="C100" s="76"/>
      <c r="D100" s="76"/>
      <c r="E100" s="76">
        <v>50000</v>
      </c>
      <c r="F100" s="76">
        <v>50000</v>
      </c>
    </row>
    <row r="101" spans="1:6" ht="15.6" hidden="1" customHeight="1" x14ac:dyDescent="0.25">
      <c r="A101" s="59">
        <v>34</v>
      </c>
      <c r="B101" s="174" t="s">
        <v>160</v>
      </c>
      <c r="C101" s="76">
        <v>50000</v>
      </c>
      <c r="D101" s="76">
        <v>50000</v>
      </c>
      <c r="E101" s="76"/>
      <c r="F101" s="76"/>
    </row>
    <row r="102" spans="1:6" x14ac:dyDescent="0.25">
      <c r="A102" s="42">
        <v>25</v>
      </c>
      <c r="B102" s="75" t="s">
        <v>161</v>
      </c>
      <c r="C102" s="76">
        <v>30000</v>
      </c>
      <c r="D102" s="76">
        <v>30000</v>
      </c>
      <c r="E102" s="76">
        <v>10000</v>
      </c>
      <c r="F102" s="76">
        <v>10000</v>
      </c>
    </row>
    <row r="103" spans="1:6" x14ac:dyDescent="0.25">
      <c r="A103" s="42">
        <v>26</v>
      </c>
      <c r="B103" s="75" t="s">
        <v>174</v>
      </c>
      <c r="C103" s="76"/>
      <c r="D103" s="76">
        <v>122000</v>
      </c>
      <c r="E103" s="76">
        <v>122000</v>
      </c>
      <c r="F103" s="76">
        <v>122000</v>
      </c>
    </row>
    <row r="104" spans="1:6" x14ac:dyDescent="0.25">
      <c r="A104" s="59">
        <v>27</v>
      </c>
      <c r="B104" s="75" t="s">
        <v>175</v>
      </c>
      <c r="C104" s="76"/>
      <c r="D104" s="76">
        <v>40000</v>
      </c>
      <c r="E104" s="76">
        <v>40000</v>
      </c>
      <c r="F104" s="76">
        <v>40000</v>
      </c>
    </row>
    <row r="105" spans="1:6" hidden="1" x14ac:dyDescent="0.25">
      <c r="A105" s="42">
        <v>38</v>
      </c>
      <c r="B105" s="75" t="s">
        <v>176</v>
      </c>
      <c r="C105" s="76"/>
      <c r="D105" s="76">
        <v>40000</v>
      </c>
      <c r="E105" s="76"/>
      <c r="F105" s="76"/>
    </row>
    <row r="106" spans="1:6" hidden="1" x14ac:dyDescent="0.25">
      <c r="A106" s="42">
        <v>39</v>
      </c>
      <c r="B106" s="75" t="s">
        <v>177</v>
      </c>
      <c r="C106" s="76"/>
      <c r="D106" s="76">
        <v>70000</v>
      </c>
      <c r="E106" s="76"/>
      <c r="F106" s="76"/>
    </row>
    <row r="107" spans="1:6" hidden="1" x14ac:dyDescent="0.25">
      <c r="A107" s="59">
        <v>40</v>
      </c>
      <c r="B107" s="75" t="s">
        <v>178</v>
      </c>
      <c r="C107" s="76"/>
      <c r="D107" s="76">
        <v>20000</v>
      </c>
      <c r="E107" s="76"/>
      <c r="F107" s="76"/>
    </row>
    <row r="108" spans="1:6" hidden="1" x14ac:dyDescent="0.25">
      <c r="A108" s="42">
        <v>41</v>
      </c>
      <c r="B108" s="75" t="s">
        <v>179</v>
      </c>
      <c r="C108" s="76"/>
      <c r="D108" s="76">
        <v>20000</v>
      </c>
      <c r="E108" s="76"/>
      <c r="F108" s="76"/>
    </row>
    <row r="109" spans="1:6" hidden="1" x14ac:dyDescent="0.25">
      <c r="A109" s="42">
        <v>42</v>
      </c>
      <c r="B109" s="75" t="s">
        <v>180</v>
      </c>
      <c r="C109" s="76"/>
      <c r="D109" s="76">
        <v>10000</v>
      </c>
      <c r="E109" s="76"/>
      <c r="F109" s="76"/>
    </row>
    <row r="110" spans="1:6" hidden="1" x14ac:dyDescent="0.25">
      <c r="A110" s="59">
        <v>43</v>
      </c>
      <c r="B110" s="75" t="s">
        <v>162</v>
      </c>
      <c r="C110" s="76"/>
      <c r="D110" s="76">
        <v>60000</v>
      </c>
      <c r="E110" s="76"/>
      <c r="F110" s="76"/>
    </row>
    <row r="111" spans="1:6" hidden="1" x14ac:dyDescent="0.25">
      <c r="A111" s="42">
        <v>44</v>
      </c>
      <c r="B111" s="75" t="s">
        <v>182</v>
      </c>
      <c r="C111" s="76"/>
      <c r="D111" s="76">
        <v>30000</v>
      </c>
      <c r="E111" s="76"/>
      <c r="F111" s="76"/>
    </row>
    <row r="112" spans="1:6" ht="15.95" hidden="1" customHeight="1" x14ac:dyDescent="0.25">
      <c r="A112" s="42">
        <v>45</v>
      </c>
      <c r="B112" s="75" t="s">
        <v>181</v>
      </c>
      <c r="C112" s="77"/>
      <c r="D112" s="76">
        <v>30000</v>
      </c>
      <c r="E112" s="76"/>
      <c r="F112" s="76"/>
    </row>
    <row r="113" spans="1:6" ht="15.95" hidden="1" customHeight="1" x14ac:dyDescent="0.25">
      <c r="A113" s="59">
        <v>46</v>
      </c>
      <c r="B113" s="75" t="s">
        <v>183</v>
      </c>
      <c r="C113" s="77"/>
      <c r="D113" s="76">
        <v>30000</v>
      </c>
      <c r="E113" s="76"/>
      <c r="F113" s="76"/>
    </row>
    <row r="114" spans="1:6" ht="15.95" hidden="1" customHeight="1" x14ac:dyDescent="0.25">
      <c r="A114" s="42">
        <v>47</v>
      </c>
      <c r="B114" s="75"/>
      <c r="C114" s="77"/>
      <c r="D114" s="76"/>
      <c r="E114" s="76"/>
      <c r="F114" s="76"/>
    </row>
    <row r="115" spans="1:6" x14ac:dyDescent="0.25">
      <c r="A115" s="42"/>
      <c r="B115" s="75"/>
      <c r="C115" s="93"/>
      <c r="D115" s="76"/>
      <c r="E115" s="76"/>
      <c r="F115" s="76"/>
    </row>
    <row r="116" spans="1:6" ht="15.95" customHeight="1" x14ac:dyDescent="0.25">
      <c r="A116" s="275" t="s">
        <v>163</v>
      </c>
      <c r="B116" s="276"/>
      <c r="C116" s="72">
        <v>4624000</v>
      </c>
      <c r="D116" s="72">
        <f>SUM(D68:D115)</f>
        <v>2777000</v>
      </c>
      <c r="E116" s="72">
        <f>SUM(E68:E115)</f>
        <v>2227000</v>
      </c>
      <c r="F116" s="72">
        <f>SUM(F68:F115)</f>
        <v>2227000</v>
      </c>
    </row>
    <row r="117" spans="1:6" x14ac:dyDescent="0.25">
      <c r="A117" s="273" t="s">
        <v>164</v>
      </c>
      <c r="B117" s="274"/>
      <c r="C117" s="274"/>
      <c r="D117" s="274"/>
      <c r="E117" s="274"/>
      <c r="F117" s="274"/>
    </row>
    <row r="118" spans="1:6" ht="24.6" customHeight="1" x14ac:dyDescent="0.25">
      <c r="A118" s="94">
        <v>1</v>
      </c>
      <c r="B118" s="75" t="s">
        <v>165</v>
      </c>
      <c r="C118" s="95">
        <v>15000</v>
      </c>
      <c r="D118" s="95">
        <v>30000</v>
      </c>
      <c r="E118" s="109">
        <v>30000</v>
      </c>
      <c r="F118" s="109">
        <v>30000</v>
      </c>
    </row>
    <row r="119" spans="1:6" ht="18" customHeight="1" x14ac:dyDescent="0.25">
      <c r="A119" s="94">
        <v>2</v>
      </c>
      <c r="B119" s="75" t="s">
        <v>166</v>
      </c>
      <c r="C119" s="95">
        <v>3000</v>
      </c>
      <c r="D119" s="95">
        <v>3000</v>
      </c>
      <c r="E119" s="109">
        <v>3000</v>
      </c>
      <c r="F119" s="109">
        <v>3000</v>
      </c>
    </row>
    <row r="120" spans="1:6" ht="15.95" customHeight="1" x14ac:dyDescent="0.25">
      <c r="A120" s="269" t="s">
        <v>167</v>
      </c>
      <c r="B120" s="270"/>
      <c r="C120" s="96">
        <v>18000</v>
      </c>
      <c r="D120" s="96">
        <f>SUM(D118,D119)</f>
        <v>33000</v>
      </c>
      <c r="E120" s="96">
        <f>SUM(E118,E119)</f>
        <v>33000</v>
      </c>
      <c r="F120" s="96">
        <f>SUM(F118,F119)</f>
        <v>33000</v>
      </c>
    </row>
    <row r="121" spans="1:6" ht="15.95" customHeight="1" x14ac:dyDescent="0.25">
      <c r="A121" s="262" t="s">
        <v>168</v>
      </c>
      <c r="B121" s="263"/>
      <c r="C121" s="48">
        <v>4642000</v>
      </c>
      <c r="D121" s="48">
        <v>2398000</v>
      </c>
      <c r="E121" s="48">
        <v>2398000</v>
      </c>
      <c r="F121" s="48">
        <v>2398000</v>
      </c>
    </row>
    <row r="122" spans="1:6" x14ac:dyDescent="0.25">
      <c r="A122" s="264" t="s">
        <v>169</v>
      </c>
      <c r="B122" s="265"/>
      <c r="C122" s="265"/>
      <c r="D122" s="56"/>
      <c r="E122" s="56"/>
      <c r="F122" s="56"/>
    </row>
    <row r="123" spans="1:6" s="169" customFormat="1" ht="14.45" customHeight="1" x14ac:dyDescent="0.25">
      <c r="A123" s="165">
        <v>1</v>
      </c>
      <c r="B123" s="166" t="s">
        <v>170</v>
      </c>
      <c r="C123" s="167">
        <v>500000</v>
      </c>
      <c r="D123" s="167">
        <v>200000</v>
      </c>
      <c r="E123" s="168">
        <v>50000</v>
      </c>
      <c r="F123" s="168">
        <v>50000</v>
      </c>
    </row>
    <row r="124" spans="1:6" x14ac:dyDescent="0.25">
      <c r="A124" s="94">
        <v>2</v>
      </c>
      <c r="B124" s="75" t="s">
        <v>171</v>
      </c>
      <c r="C124" s="98">
        <v>65000</v>
      </c>
      <c r="D124" s="98">
        <v>250000</v>
      </c>
      <c r="E124" s="112">
        <v>50000</v>
      </c>
      <c r="F124" s="112">
        <v>50000</v>
      </c>
    </row>
    <row r="125" spans="1:6" hidden="1" x14ac:dyDescent="0.25">
      <c r="A125" s="264" t="s">
        <v>207</v>
      </c>
      <c r="B125" s="265"/>
      <c r="C125" s="265"/>
      <c r="D125" s="56"/>
      <c r="E125" s="56"/>
      <c r="F125" s="56"/>
    </row>
    <row r="126" spans="1:6" hidden="1" x14ac:dyDescent="0.25">
      <c r="A126" s="161">
        <v>1</v>
      </c>
      <c r="B126" s="75" t="s">
        <v>208</v>
      </c>
      <c r="C126" s="113"/>
      <c r="D126" s="98"/>
      <c r="E126" s="112">
        <v>200000</v>
      </c>
      <c r="F126" s="112"/>
    </row>
    <row r="127" spans="1:6" hidden="1" x14ac:dyDescent="0.25">
      <c r="A127" s="161">
        <v>2</v>
      </c>
      <c r="B127" s="75" t="s">
        <v>211</v>
      </c>
      <c r="C127" s="113"/>
      <c r="D127" s="98"/>
      <c r="E127" s="112">
        <v>50000</v>
      </c>
      <c r="F127" s="112"/>
    </row>
    <row r="128" spans="1:6" x14ac:dyDescent="0.25">
      <c r="A128" s="266" t="s">
        <v>209</v>
      </c>
      <c r="B128" s="267"/>
      <c r="C128" s="96">
        <v>565000</v>
      </c>
      <c r="D128" s="96">
        <f>SUM(D123,D124)</f>
        <v>450000</v>
      </c>
      <c r="E128" s="96">
        <f>SUM(E123,E124,E126,E127)</f>
        <v>350000</v>
      </c>
      <c r="F128" s="96">
        <f>SUM(F123,F124,F126,F127)</f>
        <v>100000</v>
      </c>
    </row>
    <row r="129" spans="1:6" ht="15.95" customHeight="1" x14ac:dyDescent="0.25">
      <c r="A129" s="262" t="s">
        <v>173</v>
      </c>
      <c r="B129" s="263"/>
      <c r="C129" s="48">
        <v>7518800</v>
      </c>
      <c r="D129" s="48">
        <f>SUM(D7,D11,D21,D24,D66,D116,D120,D128)</f>
        <v>4956300</v>
      </c>
      <c r="E129" s="48">
        <f>SUM(E7,E11,E21,E24,E66,E116,E120,E128)</f>
        <v>5113770.16</v>
      </c>
      <c r="F129" s="48">
        <f>SUM(F7,F11,F21,F24,F66,F116,F120,F128)</f>
        <v>4638300.5600000005</v>
      </c>
    </row>
    <row r="130" spans="1:6" x14ac:dyDescent="0.25">
      <c r="A130" s="268"/>
      <c r="B130" s="268"/>
      <c r="C130" s="99"/>
      <c r="D130" s="99"/>
      <c r="E130" s="99"/>
      <c r="F130" s="99"/>
    </row>
    <row r="131" spans="1:6" x14ac:dyDescent="0.25">
      <c r="A131" s="261"/>
      <c r="B131" s="261"/>
      <c r="C131" s="99"/>
      <c r="D131" s="99"/>
      <c r="E131" s="99"/>
      <c r="F131" s="99"/>
    </row>
    <row r="132" spans="1:6" x14ac:dyDescent="0.25">
      <c r="A132" s="261"/>
      <c r="B132" s="261"/>
      <c r="C132" s="99"/>
      <c r="D132" s="99"/>
      <c r="E132" s="99"/>
      <c r="F132" s="99"/>
    </row>
    <row r="133" spans="1:6" x14ac:dyDescent="0.25">
      <c r="A133" s="261"/>
      <c r="B133" s="261"/>
      <c r="C133" s="99"/>
      <c r="D133" s="99"/>
      <c r="E133" s="99"/>
      <c r="F133" s="99"/>
    </row>
  </sheetData>
  <mergeCells count="28">
    <mergeCell ref="A131:B131"/>
    <mergeCell ref="A132:B132"/>
    <mergeCell ref="A133:B133"/>
    <mergeCell ref="E63:E64"/>
    <mergeCell ref="A121:B121"/>
    <mergeCell ref="A122:C122"/>
    <mergeCell ref="A125:C125"/>
    <mergeCell ref="A128:B128"/>
    <mergeCell ref="A129:B129"/>
    <mergeCell ref="A130:B130"/>
    <mergeCell ref="A65:B65"/>
    <mergeCell ref="A66:B66"/>
    <mergeCell ref="A67:F67"/>
    <mergeCell ref="A116:B116"/>
    <mergeCell ref="A117:F117"/>
    <mergeCell ref="A120:B120"/>
    <mergeCell ref="A60:B60"/>
    <mergeCell ref="A61:B61"/>
    <mergeCell ref="B62:F62"/>
    <mergeCell ref="C63:C64"/>
    <mergeCell ref="D63:D64"/>
    <mergeCell ref="F63:F64"/>
    <mergeCell ref="B56:F56"/>
    <mergeCell ref="A1:C1"/>
    <mergeCell ref="A2:A3"/>
    <mergeCell ref="B2:B3"/>
    <mergeCell ref="B12:C12"/>
    <mergeCell ref="A55:B55"/>
  </mergeCells>
  <pageMargins left="0.7" right="0.7" top="0.75" bottom="0.75" header="0.3" footer="0.3"/>
  <pageSetup paperSize="9" orientation="portrait" r:id="rId1"/>
  <rowBreaks count="1" manualBreakCount="1">
    <brk id="6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E152-9487-4CEE-A346-2D9C4D6A271E}">
  <dimension ref="A1:G134"/>
  <sheetViews>
    <sheetView topLeftCell="A11" zoomScale="110" zoomScaleNormal="110" workbookViewId="0">
      <selection activeCell="A4" sqref="A4:E4"/>
    </sheetView>
  </sheetViews>
  <sheetFormatPr defaultRowHeight="15" x14ac:dyDescent="0.25"/>
  <cols>
    <col min="1" max="1" width="3.5703125" customWidth="1"/>
    <col min="2" max="2" width="62.140625" customWidth="1"/>
    <col min="3" max="3" width="28.28515625" hidden="1" customWidth="1"/>
    <col min="4" max="4" width="15.7109375" hidden="1" customWidth="1"/>
    <col min="5" max="5" width="19.5703125" customWidth="1"/>
    <col min="7" max="7" width="11.5703125" bestFit="1" customWidth="1"/>
  </cols>
  <sheetData>
    <row r="1" spans="1:7" ht="21" customHeight="1" x14ac:dyDescent="0.25">
      <c r="A1" s="290" t="s">
        <v>259</v>
      </c>
      <c r="B1" s="290"/>
      <c r="C1" s="290"/>
      <c r="D1" s="36"/>
      <c r="E1" s="36"/>
    </row>
    <row r="2" spans="1:7" ht="13.5" customHeight="1" x14ac:dyDescent="0.25">
      <c r="A2" s="291" t="s">
        <v>67</v>
      </c>
      <c r="B2" s="293" t="s">
        <v>68</v>
      </c>
      <c r="C2" s="38" t="s">
        <v>69</v>
      </c>
      <c r="D2" s="38" t="s">
        <v>69</v>
      </c>
      <c r="E2" s="38" t="s">
        <v>69</v>
      </c>
    </row>
    <row r="3" spans="1:7" ht="32.450000000000003" customHeight="1" x14ac:dyDescent="0.25">
      <c r="A3" s="292"/>
      <c r="B3" s="294"/>
      <c r="C3" s="39" t="s">
        <v>70</v>
      </c>
      <c r="D3" s="39" t="s">
        <v>71</v>
      </c>
      <c r="E3" s="39" t="s">
        <v>199</v>
      </c>
    </row>
    <row r="4" spans="1:7" ht="18.600000000000001" customHeight="1" x14ac:dyDescent="0.25">
      <c r="A4" s="40" t="s">
        <v>73</v>
      </c>
      <c r="B4" s="40" t="s">
        <v>74</v>
      </c>
      <c r="C4" s="41"/>
      <c r="D4" s="41"/>
      <c r="E4" s="41"/>
    </row>
    <row r="5" spans="1:7" ht="15" customHeight="1" x14ac:dyDescent="0.25">
      <c r="A5" s="106">
        <v>1</v>
      </c>
      <c r="B5" s="101" t="s">
        <v>75</v>
      </c>
      <c r="C5" s="107">
        <v>15000</v>
      </c>
      <c r="D5" s="107">
        <v>15000</v>
      </c>
      <c r="E5" s="107">
        <v>15000</v>
      </c>
    </row>
    <row r="6" spans="1:7" ht="14.45" customHeight="1" x14ac:dyDescent="0.25">
      <c r="A6" s="106">
        <v>2</v>
      </c>
      <c r="B6" s="101" t="s">
        <v>76</v>
      </c>
      <c r="C6" s="107">
        <v>5000</v>
      </c>
      <c r="D6" s="107">
        <v>5000</v>
      </c>
      <c r="E6" s="107">
        <v>15000</v>
      </c>
    </row>
    <row r="7" spans="1:7" ht="15.6" customHeight="1" x14ac:dyDescent="0.25">
      <c r="A7" s="46"/>
      <c r="B7" s="47" t="s">
        <v>77</v>
      </c>
      <c r="C7" s="48">
        <v>20000</v>
      </c>
      <c r="D7" s="48">
        <v>20000</v>
      </c>
      <c r="E7" s="48">
        <f>SUM(E5,E6)</f>
        <v>30000</v>
      </c>
    </row>
    <row r="8" spans="1:7" x14ac:dyDescent="0.25">
      <c r="A8" s="40" t="s">
        <v>78</v>
      </c>
      <c r="B8" s="40" t="s">
        <v>79</v>
      </c>
      <c r="C8" s="41"/>
      <c r="D8" s="41"/>
      <c r="E8" s="41"/>
    </row>
    <row r="9" spans="1:7" ht="12.95" customHeight="1" x14ac:dyDescent="0.25">
      <c r="A9" s="42">
        <v>1</v>
      </c>
      <c r="B9" s="114" t="s">
        <v>80</v>
      </c>
      <c r="C9" s="50"/>
      <c r="D9" s="50"/>
      <c r="E9" s="50"/>
    </row>
    <row r="10" spans="1:7" ht="14.45" customHeight="1" x14ac:dyDescent="0.25">
      <c r="A10" s="42">
        <v>2</v>
      </c>
      <c r="B10" s="43" t="s">
        <v>81</v>
      </c>
      <c r="C10" s="44">
        <v>50000</v>
      </c>
      <c r="D10" s="44">
        <v>50000</v>
      </c>
      <c r="E10" s="44">
        <v>50000</v>
      </c>
    </row>
    <row r="11" spans="1:7" x14ac:dyDescent="0.25">
      <c r="A11" s="51"/>
      <c r="B11" s="52" t="s">
        <v>82</v>
      </c>
      <c r="C11" s="53">
        <v>50000</v>
      </c>
      <c r="D11" s="53">
        <v>50000</v>
      </c>
      <c r="E11" s="53">
        <v>50000</v>
      </c>
    </row>
    <row r="12" spans="1:7" ht="15.95" customHeight="1" x14ac:dyDescent="0.25">
      <c r="A12" s="55" t="s">
        <v>83</v>
      </c>
      <c r="B12" s="273" t="s">
        <v>84</v>
      </c>
      <c r="C12" s="274"/>
      <c r="D12" s="57"/>
      <c r="E12" s="57"/>
    </row>
    <row r="13" spans="1:7" x14ac:dyDescent="0.25">
      <c r="A13" s="59">
        <v>1</v>
      </c>
      <c r="B13" s="60" t="s">
        <v>85</v>
      </c>
      <c r="C13" s="61">
        <v>73500</v>
      </c>
      <c r="D13" s="61">
        <v>73500</v>
      </c>
      <c r="E13" s="61">
        <v>20000</v>
      </c>
      <c r="G13" s="190"/>
    </row>
    <row r="14" spans="1:7" ht="12.6" customHeight="1" x14ac:dyDescent="0.25">
      <c r="A14" s="42">
        <v>2</v>
      </c>
      <c r="B14" s="43" t="s">
        <v>87</v>
      </c>
      <c r="C14" s="44">
        <v>447300</v>
      </c>
      <c r="D14" s="44">
        <v>447300</v>
      </c>
      <c r="E14" s="44"/>
      <c r="G14" s="202"/>
    </row>
    <row r="15" spans="1:7" x14ac:dyDescent="0.25">
      <c r="A15" s="42">
        <v>3</v>
      </c>
      <c r="B15" s="43" t="s">
        <v>215</v>
      </c>
      <c r="C15" s="44">
        <v>224500</v>
      </c>
      <c r="D15" s="44">
        <v>224500</v>
      </c>
      <c r="E15" s="44"/>
    </row>
    <row r="16" spans="1:7" ht="17.100000000000001" customHeight="1" x14ac:dyDescent="0.25">
      <c r="A16" s="42">
        <v>4</v>
      </c>
      <c r="B16" s="114" t="s">
        <v>91</v>
      </c>
      <c r="C16" s="44">
        <v>155500</v>
      </c>
      <c r="D16" s="45"/>
      <c r="E16" s="192"/>
    </row>
    <row r="17" spans="1:5" ht="17.100000000000001" customHeight="1" x14ac:dyDescent="0.25">
      <c r="A17" s="42">
        <v>5</v>
      </c>
      <c r="B17" s="101" t="s">
        <v>266</v>
      </c>
      <c r="C17" s="44"/>
      <c r="D17" s="45"/>
      <c r="E17" s="192">
        <v>200000</v>
      </c>
    </row>
    <row r="18" spans="1:5" x14ac:dyDescent="0.25">
      <c r="A18" s="42">
        <v>6</v>
      </c>
      <c r="B18" s="115" t="s">
        <v>93</v>
      </c>
      <c r="C18" s="45"/>
      <c r="D18" s="45"/>
      <c r="E18" s="45"/>
    </row>
    <row r="19" spans="1:5" x14ac:dyDescent="0.25">
      <c r="A19" s="42">
        <v>7</v>
      </c>
      <c r="B19" s="154" t="s">
        <v>94</v>
      </c>
      <c r="C19" s="45"/>
      <c r="D19" s="45"/>
      <c r="E19" s="45"/>
    </row>
    <row r="20" spans="1:5" ht="14.1" customHeight="1" x14ac:dyDescent="0.25">
      <c r="A20" s="42">
        <v>8</v>
      </c>
      <c r="B20" s="193" t="s">
        <v>225</v>
      </c>
      <c r="C20" s="179"/>
      <c r="D20" s="107"/>
      <c r="E20" s="107">
        <v>1270000</v>
      </c>
    </row>
    <row r="21" spans="1:5" ht="18.600000000000001" customHeight="1" x14ac:dyDescent="0.25">
      <c r="A21" s="64"/>
      <c r="B21" s="151"/>
      <c r="C21" s="45"/>
      <c r="D21" s="45"/>
      <c r="E21" s="45"/>
    </row>
    <row r="22" spans="1:5" ht="16.5" customHeight="1" x14ac:dyDescent="0.25">
      <c r="A22" s="46"/>
      <c r="B22" s="47" t="s">
        <v>95</v>
      </c>
      <c r="C22" s="48">
        <v>900800</v>
      </c>
      <c r="D22" s="48">
        <v>745300</v>
      </c>
      <c r="E22" s="48">
        <f>SUM(E13,E15,E14,E16,E17,E18,E19,E20)</f>
        <v>1490000</v>
      </c>
    </row>
    <row r="23" spans="1:5" ht="18" customHeight="1" x14ac:dyDescent="0.25">
      <c r="A23" s="40" t="s">
        <v>96</v>
      </c>
      <c r="B23" s="40" t="s">
        <v>97</v>
      </c>
      <c r="C23" s="65"/>
      <c r="D23" s="65"/>
      <c r="E23" s="65"/>
    </row>
    <row r="24" spans="1:5" ht="15.6" customHeight="1" x14ac:dyDescent="0.25">
      <c r="A24" s="100">
        <v>1</v>
      </c>
      <c r="B24" s="101" t="s">
        <v>98</v>
      </c>
      <c r="C24" s="102">
        <v>100000</v>
      </c>
      <c r="D24" s="102">
        <v>150000</v>
      </c>
      <c r="E24" s="102">
        <v>100000</v>
      </c>
    </row>
    <row r="25" spans="1:5" ht="17.45" customHeight="1" x14ac:dyDescent="0.25">
      <c r="A25" s="46"/>
      <c r="B25" s="52" t="s">
        <v>99</v>
      </c>
      <c r="C25" s="66">
        <v>100000</v>
      </c>
      <c r="D25" s="66">
        <f>SUM(D24)</f>
        <v>150000</v>
      </c>
      <c r="E25" s="66">
        <f>SUM(E24)</f>
        <v>100000</v>
      </c>
    </row>
    <row r="26" spans="1:5" ht="18" customHeight="1" x14ac:dyDescent="0.25">
      <c r="A26" s="67" t="s">
        <v>100</v>
      </c>
      <c r="B26" s="68" t="s">
        <v>101</v>
      </c>
      <c r="C26" s="69"/>
      <c r="D26" s="69"/>
      <c r="E26" s="69"/>
    </row>
    <row r="27" spans="1:5" ht="15.95" customHeight="1" x14ac:dyDescent="0.25">
      <c r="A27" s="67" t="s">
        <v>102</v>
      </c>
      <c r="B27" s="68" t="s">
        <v>103</v>
      </c>
      <c r="C27" s="70"/>
      <c r="D27" s="70"/>
      <c r="E27" s="70"/>
    </row>
    <row r="28" spans="1:5" x14ac:dyDescent="0.25">
      <c r="A28" s="42">
        <v>1</v>
      </c>
      <c r="B28" s="43" t="s">
        <v>104</v>
      </c>
      <c r="C28" s="44">
        <v>70000</v>
      </c>
      <c r="D28" s="44">
        <v>20000</v>
      </c>
      <c r="E28" s="44">
        <v>20000</v>
      </c>
    </row>
    <row r="29" spans="1:5" ht="18.95" customHeight="1" x14ac:dyDescent="0.25">
      <c r="A29" s="42">
        <v>2</v>
      </c>
      <c r="B29" s="43" t="s">
        <v>105</v>
      </c>
      <c r="C29" s="44">
        <v>265000</v>
      </c>
      <c r="D29" s="44">
        <v>265000</v>
      </c>
      <c r="E29" s="44">
        <v>300000</v>
      </c>
    </row>
    <row r="30" spans="1:5" x14ac:dyDescent="0.25">
      <c r="A30" s="42">
        <v>3</v>
      </c>
      <c r="B30" s="43" t="s">
        <v>106</v>
      </c>
      <c r="C30" s="44">
        <v>20000</v>
      </c>
      <c r="D30" s="44">
        <v>20000</v>
      </c>
      <c r="E30" s="44">
        <v>20000</v>
      </c>
    </row>
    <row r="31" spans="1:5" x14ac:dyDescent="0.25">
      <c r="A31" s="42">
        <v>4</v>
      </c>
      <c r="B31" s="43" t="s">
        <v>107</v>
      </c>
      <c r="C31" s="44">
        <v>60000</v>
      </c>
      <c r="D31" s="44">
        <v>60000</v>
      </c>
      <c r="E31" s="44">
        <v>60000</v>
      </c>
    </row>
    <row r="32" spans="1:5" ht="18.600000000000001" customHeight="1" x14ac:dyDescent="0.25">
      <c r="A32" s="42">
        <v>5</v>
      </c>
      <c r="B32" s="159" t="s">
        <v>108</v>
      </c>
      <c r="C32" s="44">
        <v>100000</v>
      </c>
      <c r="D32" s="107">
        <v>100000</v>
      </c>
      <c r="E32" s="44"/>
    </row>
    <row r="33" spans="1:5" ht="18.600000000000001" customHeight="1" x14ac:dyDescent="0.25">
      <c r="A33" s="42">
        <v>6</v>
      </c>
      <c r="B33" s="43" t="s">
        <v>206</v>
      </c>
      <c r="C33" s="44"/>
      <c r="D33" s="44"/>
      <c r="E33" s="44">
        <v>20000</v>
      </c>
    </row>
    <row r="34" spans="1:5" ht="18.600000000000001" customHeight="1" x14ac:dyDescent="0.25">
      <c r="A34" s="42">
        <v>7</v>
      </c>
      <c r="B34" s="43" t="s">
        <v>201</v>
      </c>
      <c r="C34" s="44"/>
      <c r="D34" s="44"/>
      <c r="E34" s="44">
        <v>20000</v>
      </c>
    </row>
    <row r="35" spans="1:5" ht="18.600000000000001" customHeight="1" x14ac:dyDescent="0.25">
      <c r="A35" s="42">
        <v>8</v>
      </c>
      <c r="B35" s="43" t="s">
        <v>202</v>
      </c>
      <c r="C35" s="44"/>
      <c r="D35" s="44"/>
      <c r="E35" s="44">
        <v>20000</v>
      </c>
    </row>
    <row r="36" spans="1:5" ht="18.600000000000001" customHeight="1" x14ac:dyDescent="0.25">
      <c r="A36" s="42">
        <v>9</v>
      </c>
      <c r="B36" s="43" t="s">
        <v>203</v>
      </c>
      <c r="C36" s="44"/>
      <c r="D36" s="44"/>
      <c r="E36" s="44">
        <v>20000</v>
      </c>
    </row>
    <row r="37" spans="1:5" ht="18.600000000000001" customHeight="1" x14ac:dyDescent="0.25">
      <c r="A37" s="42">
        <v>10</v>
      </c>
      <c r="B37" s="43" t="s">
        <v>205</v>
      </c>
      <c r="C37" s="44"/>
      <c r="D37" s="44"/>
      <c r="E37" s="44">
        <v>20000</v>
      </c>
    </row>
    <row r="38" spans="1:5" ht="18.600000000000001" customHeight="1" x14ac:dyDescent="0.25">
      <c r="A38" s="42">
        <v>11</v>
      </c>
      <c r="B38" s="43" t="s">
        <v>204</v>
      </c>
      <c r="C38" s="44"/>
      <c r="D38" s="44"/>
      <c r="E38" s="44">
        <v>20000</v>
      </c>
    </row>
    <row r="39" spans="1:5" x14ac:dyDescent="0.25">
      <c r="A39" s="42">
        <v>12</v>
      </c>
      <c r="B39" s="43" t="s">
        <v>109</v>
      </c>
      <c r="C39" s="44">
        <v>36000</v>
      </c>
      <c r="D39" s="44">
        <v>36000</v>
      </c>
      <c r="E39" s="44"/>
    </row>
    <row r="40" spans="1:5" ht="18.95" customHeight="1" x14ac:dyDescent="0.25">
      <c r="A40" s="42">
        <v>13</v>
      </c>
      <c r="B40" s="71" t="s">
        <v>110</v>
      </c>
      <c r="C40" s="44">
        <v>30000</v>
      </c>
      <c r="D40" s="44">
        <v>30000</v>
      </c>
      <c r="E40" s="44">
        <v>20000</v>
      </c>
    </row>
    <row r="41" spans="1:5" x14ac:dyDescent="0.25">
      <c r="A41" s="42">
        <v>14</v>
      </c>
      <c r="B41" s="101" t="s">
        <v>216</v>
      </c>
      <c r="C41" s="44">
        <v>60000</v>
      </c>
      <c r="D41" s="45"/>
      <c r="E41" s="44">
        <v>200000</v>
      </c>
    </row>
    <row r="42" spans="1:5" x14ac:dyDescent="0.25">
      <c r="A42" s="42">
        <v>15</v>
      </c>
      <c r="B42" s="71" t="s">
        <v>112</v>
      </c>
      <c r="C42" s="44">
        <v>50000</v>
      </c>
      <c r="D42" s="44">
        <v>50000</v>
      </c>
      <c r="E42" s="44">
        <v>50000</v>
      </c>
    </row>
    <row r="43" spans="1:5" ht="15.6" customHeight="1" x14ac:dyDescent="0.25">
      <c r="A43" s="42">
        <v>16</v>
      </c>
      <c r="B43" s="43" t="s">
        <v>113</v>
      </c>
      <c r="C43" s="44">
        <v>50000</v>
      </c>
      <c r="D43" s="44">
        <v>50000</v>
      </c>
      <c r="E43" s="44">
        <v>50000</v>
      </c>
    </row>
    <row r="44" spans="1:5" ht="15.6" customHeight="1" x14ac:dyDescent="0.25">
      <c r="A44" s="42">
        <v>17</v>
      </c>
      <c r="B44" s="158" t="s">
        <v>114</v>
      </c>
      <c r="C44" s="44">
        <v>400000</v>
      </c>
      <c r="D44" s="45"/>
      <c r="E44" s="45"/>
    </row>
    <row r="45" spans="1:5" ht="14.1" customHeight="1" x14ac:dyDescent="0.25">
      <c r="A45" s="42">
        <v>18</v>
      </c>
      <c r="B45" s="75" t="s">
        <v>176</v>
      </c>
      <c r="C45" s="44"/>
      <c r="D45" s="76">
        <v>40000</v>
      </c>
      <c r="E45" s="76">
        <v>20000</v>
      </c>
    </row>
    <row r="46" spans="1:5" ht="15.6" customHeight="1" x14ac:dyDescent="0.25">
      <c r="A46" s="42">
        <v>19</v>
      </c>
      <c r="B46" s="75" t="s">
        <v>177</v>
      </c>
      <c r="C46" s="44"/>
      <c r="D46" s="76">
        <v>70000</v>
      </c>
      <c r="E46" s="76">
        <v>20000</v>
      </c>
    </row>
    <row r="47" spans="1:5" ht="15.6" customHeight="1" x14ac:dyDescent="0.25">
      <c r="A47" s="42">
        <v>20</v>
      </c>
      <c r="B47" s="75" t="s">
        <v>210</v>
      </c>
      <c r="C47" s="44"/>
      <c r="D47" s="76">
        <v>20000</v>
      </c>
      <c r="E47" s="76">
        <v>20000</v>
      </c>
    </row>
    <row r="48" spans="1:5" ht="15.6" customHeight="1" x14ac:dyDescent="0.25">
      <c r="A48" s="42">
        <v>21</v>
      </c>
      <c r="B48" s="171" t="s">
        <v>179</v>
      </c>
      <c r="C48" s="44"/>
      <c r="D48" s="76">
        <v>20000</v>
      </c>
      <c r="E48" s="76"/>
    </row>
    <row r="49" spans="1:5" ht="15.6" customHeight="1" x14ac:dyDescent="0.25">
      <c r="A49" s="42">
        <v>22</v>
      </c>
      <c r="B49" s="75" t="s">
        <v>180</v>
      </c>
      <c r="C49" s="44"/>
      <c r="D49" s="76">
        <v>10000</v>
      </c>
      <c r="E49" s="76">
        <v>10000</v>
      </c>
    </row>
    <row r="50" spans="1:5" ht="15.6" customHeight="1" x14ac:dyDescent="0.25">
      <c r="A50" s="42">
        <v>23</v>
      </c>
      <c r="B50" s="75" t="s">
        <v>162</v>
      </c>
      <c r="C50" s="44"/>
      <c r="D50" s="76">
        <v>60000</v>
      </c>
      <c r="E50" s="76">
        <v>60000</v>
      </c>
    </row>
    <row r="51" spans="1:5" ht="15.6" customHeight="1" x14ac:dyDescent="0.25">
      <c r="A51" s="42">
        <v>24</v>
      </c>
      <c r="B51" s="75" t="s">
        <v>182</v>
      </c>
      <c r="C51" s="44"/>
      <c r="D51" s="76">
        <v>30000</v>
      </c>
      <c r="E51" s="76">
        <v>10000</v>
      </c>
    </row>
    <row r="52" spans="1:5" x14ac:dyDescent="0.25">
      <c r="A52" s="42">
        <v>25</v>
      </c>
      <c r="B52" s="75" t="s">
        <v>181</v>
      </c>
      <c r="C52" s="45"/>
      <c r="D52" s="76">
        <v>30000</v>
      </c>
      <c r="E52" s="76"/>
    </row>
    <row r="53" spans="1:5" x14ac:dyDescent="0.25">
      <c r="A53" s="42">
        <v>26</v>
      </c>
      <c r="B53" s="75" t="s">
        <v>183</v>
      </c>
      <c r="C53" s="162"/>
      <c r="D53" s="163">
        <v>30000</v>
      </c>
      <c r="E53" s="163">
        <v>30000</v>
      </c>
    </row>
    <row r="54" spans="1:5" x14ac:dyDescent="0.25">
      <c r="A54" s="147"/>
      <c r="B54" s="147"/>
      <c r="D54" s="147"/>
      <c r="E54" s="147"/>
    </row>
    <row r="55" spans="1:5" x14ac:dyDescent="0.25">
      <c r="A55" s="160"/>
      <c r="B55" s="157"/>
      <c r="C55" s="156"/>
      <c r="D55" s="164"/>
      <c r="E55" s="164"/>
    </row>
    <row r="56" spans="1:5" ht="15.95" customHeight="1" x14ac:dyDescent="0.25">
      <c r="A56" s="271" t="s">
        <v>115</v>
      </c>
      <c r="B56" s="272"/>
      <c r="C56" s="72">
        <v>1141000</v>
      </c>
      <c r="D56" s="72">
        <v>631000</v>
      </c>
      <c r="E56" s="72">
        <f>SUM(E53,E52,E51,E50,E49,E48,E47,E46,E45,E44,E43,E42,E41,E40,E39,E38,E37,E36,E35,E34,E33,E32,E31,E30,E29,E28)</f>
        <v>1010000</v>
      </c>
    </row>
    <row r="57" spans="1:5" ht="15.95" customHeight="1" x14ac:dyDescent="0.25">
      <c r="A57" s="74" t="s">
        <v>116</v>
      </c>
      <c r="B57" s="273" t="s">
        <v>117</v>
      </c>
      <c r="C57" s="274"/>
      <c r="D57" s="274"/>
      <c r="E57" s="274"/>
    </row>
    <row r="58" spans="1:5" x14ac:dyDescent="0.25">
      <c r="A58" s="42">
        <v>1</v>
      </c>
      <c r="B58" s="75" t="s">
        <v>118</v>
      </c>
      <c r="C58" s="76">
        <v>10000</v>
      </c>
      <c r="D58" s="76">
        <v>10000</v>
      </c>
      <c r="E58" s="76">
        <v>10000</v>
      </c>
    </row>
    <row r="59" spans="1:5" x14ac:dyDescent="0.25">
      <c r="A59" s="42">
        <v>2</v>
      </c>
      <c r="B59" s="75" t="s">
        <v>119</v>
      </c>
      <c r="C59" s="76">
        <v>20000</v>
      </c>
      <c r="D59" s="76">
        <v>20000</v>
      </c>
      <c r="E59" s="76">
        <v>20000</v>
      </c>
    </row>
    <row r="60" spans="1:5" x14ac:dyDescent="0.25">
      <c r="A60" s="42">
        <v>3</v>
      </c>
      <c r="B60" s="75" t="s">
        <v>120</v>
      </c>
      <c r="C60" s="76">
        <v>20000</v>
      </c>
      <c r="D60" s="76">
        <v>20000</v>
      </c>
      <c r="E60" s="76">
        <v>20000</v>
      </c>
    </row>
    <row r="61" spans="1:5" ht="15.95" customHeight="1" x14ac:dyDescent="0.25">
      <c r="A61" s="275" t="s">
        <v>121</v>
      </c>
      <c r="B61" s="276"/>
      <c r="C61" s="78">
        <v>50000</v>
      </c>
      <c r="D61" s="78">
        <v>50000</v>
      </c>
      <c r="E61" s="78">
        <v>50000</v>
      </c>
    </row>
    <row r="62" spans="1:5" ht="15.95" customHeight="1" x14ac:dyDescent="0.25">
      <c r="A62" s="277" t="s">
        <v>122</v>
      </c>
      <c r="B62" s="278"/>
      <c r="C62" s="80">
        <v>1191000</v>
      </c>
      <c r="D62" s="80">
        <v>681000</v>
      </c>
      <c r="E62" s="80">
        <f>SUM(E56,E61)</f>
        <v>1060000</v>
      </c>
    </row>
    <row r="63" spans="1:5" ht="15.95" customHeight="1" x14ac:dyDescent="0.25">
      <c r="A63" s="82" t="s">
        <v>123</v>
      </c>
      <c r="B63" s="279" t="s">
        <v>124</v>
      </c>
      <c r="C63" s="280"/>
      <c r="D63" s="280"/>
      <c r="E63" s="280"/>
    </row>
    <row r="64" spans="1:5" x14ac:dyDescent="0.25">
      <c r="A64" s="42">
        <v>1</v>
      </c>
      <c r="B64" s="75" t="s">
        <v>125</v>
      </c>
      <c r="C64" s="281">
        <v>50000</v>
      </c>
      <c r="D64" s="281">
        <v>50000</v>
      </c>
      <c r="E64" s="281">
        <v>50000</v>
      </c>
    </row>
    <row r="65" spans="1:5" x14ac:dyDescent="0.25">
      <c r="A65" s="42">
        <v>2</v>
      </c>
      <c r="B65" s="75" t="s">
        <v>126</v>
      </c>
      <c r="C65" s="282"/>
      <c r="D65" s="282"/>
      <c r="E65" s="282"/>
    </row>
    <row r="66" spans="1:5" ht="15.95" customHeight="1" x14ac:dyDescent="0.25">
      <c r="A66" s="285" t="s">
        <v>127</v>
      </c>
      <c r="B66" s="286"/>
      <c r="C66" s="83">
        <v>50000</v>
      </c>
      <c r="D66" s="83">
        <v>50000</v>
      </c>
      <c r="E66" s="83">
        <v>50000</v>
      </c>
    </row>
    <row r="67" spans="1:5" ht="17.100000000000001" customHeight="1" x14ac:dyDescent="0.25">
      <c r="A67" s="287" t="s">
        <v>128</v>
      </c>
      <c r="B67" s="288"/>
      <c r="C67" s="66">
        <v>1241000</v>
      </c>
      <c r="D67" s="66">
        <v>731000</v>
      </c>
      <c r="E67" s="66">
        <f>SUM(E66,E61,E56)</f>
        <v>1110000</v>
      </c>
    </row>
    <row r="68" spans="1:5" ht="15.95" customHeight="1" x14ac:dyDescent="0.25">
      <c r="A68" s="273" t="s">
        <v>129</v>
      </c>
      <c r="B68" s="274"/>
      <c r="C68" s="274"/>
      <c r="D68" s="274"/>
      <c r="E68" s="274"/>
    </row>
    <row r="69" spans="1:5" x14ac:dyDescent="0.25">
      <c r="A69" s="59">
        <v>1</v>
      </c>
      <c r="B69" s="85" t="s">
        <v>130</v>
      </c>
      <c r="C69" s="86">
        <v>45000</v>
      </c>
      <c r="D69" s="86">
        <v>45000</v>
      </c>
      <c r="E69" s="86">
        <v>45000</v>
      </c>
    </row>
    <row r="70" spans="1:5" x14ac:dyDescent="0.25">
      <c r="A70" s="42">
        <v>2</v>
      </c>
      <c r="B70" s="88" t="s">
        <v>131</v>
      </c>
      <c r="C70" s="76">
        <v>48000</v>
      </c>
      <c r="D70" s="76">
        <v>48000</v>
      </c>
      <c r="E70" s="76">
        <v>48000</v>
      </c>
    </row>
    <row r="71" spans="1:5" ht="17.45" customHeight="1" x14ac:dyDescent="0.25">
      <c r="A71" s="42">
        <v>3</v>
      </c>
      <c r="B71" s="172" t="s">
        <v>132</v>
      </c>
      <c r="C71" s="76">
        <v>450000</v>
      </c>
      <c r="D71" s="76">
        <v>450000</v>
      </c>
      <c r="E71" s="76">
        <v>0</v>
      </c>
    </row>
    <row r="72" spans="1:5" ht="18.95" customHeight="1" x14ac:dyDescent="0.25">
      <c r="A72" s="59">
        <v>4</v>
      </c>
      <c r="B72" s="88" t="s">
        <v>133</v>
      </c>
      <c r="C72" s="76">
        <v>60000</v>
      </c>
      <c r="D72" s="76">
        <v>60000</v>
      </c>
      <c r="E72" s="76">
        <v>60000</v>
      </c>
    </row>
    <row r="73" spans="1:5" x14ac:dyDescent="0.25">
      <c r="A73" s="42">
        <v>5</v>
      </c>
      <c r="B73" s="88" t="s">
        <v>134</v>
      </c>
      <c r="C73" s="76">
        <v>40000</v>
      </c>
      <c r="D73" s="76">
        <v>40000</v>
      </c>
      <c r="E73" s="76">
        <v>40000</v>
      </c>
    </row>
    <row r="74" spans="1:5" x14ac:dyDescent="0.25">
      <c r="A74" s="42">
        <v>6</v>
      </c>
      <c r="B74" s="88" t="s">
        <v>135</v>
      </c>
      <c r="C74" s="76">
        <v>30000</v>
      </c>
      <c r="D74" s="76">
        <v>30000</v>
      </c>
      <c r="E74" s="76">
        <v>30000</v>
      </c>
    </row>
    <row r="75" spans="1:5" x14ac:dyDescent="0.25">
      <c r="A75" s="59">
        <v>7</v>
      </c>
      <c r="B75" s="88" t="s">
        <v>136</v>
      </c>
      <c r="C75" s="76">
        <v>80000</v>
      </c>
      <c r="D75" s="76">
        <v>80000</v>
      </c>
      <c r="E75" s="76">
        <v>80000</v>
      </c>
    </row>
    <row r="76" spans="1:5" x14ac:dyDescent="0.25">
      <c r="A76" s="42">
        <v>8</v>
      </c>
      <c r="B76" s="88" t="s">
        <v>137</v>
      </c>
      <c r="C76" s="76">
        <v>6000</v>
      </c>
      <c r="D76" s="76">
        <v>6000</v>
      </c>
      <c r="E76" s="76">
        <v>6000</v>
      </c>
    </row>
    <row r="77" spans="1:5" x14ac:dyDescent="0.25">
      <c r="A77" s="42">
        <v>9</v>
      </c>
      <c r="B77" s="172" t="s">
        <v>138</v>
      </c>
      <c r="C77" s="76">
        <v>9000</v>
      </c>
      <c r="D77" s="77"/>
      <c r="E77" s="77"/>
    </row>
    <row r="78" spans="1:5" ht="18.95" customHeight="1" x14ac:dyDescent="0.25">
      <c r="A78" s="59">
        <v>10</v>
      </c>
      <c r="B78" s="89" t="s">
        <v>139</v>
      </c>
      <c r="C78" s="76">
        <v>18000</v>
      </c>
      <c r="D78" s="76">
        <v>18000</v>
      </c>
      <c r="E78" s="76">
        <v>18000</v>
      </c>
    </row>
    <row r="79" spans="1:5" ht="17.100000000000001" customHeight="1" x14ac:dyDescent="0.25">
      <c r="A79" s="42">
        <v>11</v>
      </c>
      <c r="B79" s="88" t="s">
        <v>140</v>
      </c>
      <c r="C79" s="76">
        <v>15000</v>
      </c>
      <c r="D79" s="76">
        <v>15000</v>
      </c>
      <c r="E79" s="76">
        <v>15000</v>
      </c>
    </row>
    <row r="80" spans="1:5" ht="17.45" customHeight="1" x14ac:dyDescent="0.25">
      <c r="A80" s="42">
        <v>12</v>
      </c>
      <c r="B80" s="88" t="s">
        <v>141</v>
      </c>
      <c r="C80" s="76">
        <v>3000</v>
      </c>
      <c r="D80" s="76">
        <v>3000</v>
      </c>
      <c r="E80" s="76">
        <v>3000</v>
      </c>
    </row>
    <row r="81" spans="1:5" ht="17.45" customHeight="1" x14ac:dyDescent="0.25">
      <c r="A81" s="59">
        <v>13</v>
      </c>
      <c r="B81" s="88" t="s">
        <v>219</v>
      </c>
      <c r="C81" s="76"/>
      <c r="D81" s="76"/>
      <c r="E81" s="76">
        <v>180000</v>
      </c>
    </row>
    <row r="82" spans="1:5" ht="17.100000000000001" customHeight="1" x14ac:dyDescent="0.25">
      <c r="A82" s="42">
        <v>14</v>
      </c>
      <c r="B82" s="88" t="s">
        <v>142</v>
      </c>
      <c r="C82" s="76">
        <v>100000</v>
      </c>
      <c r="D82" s="76">
        <v>100000</v>
      </c>
      <c r="E82" s="76">
        <v>100000</v>
      </c>
    </row>
    <row r="83" spans="1:5" ht="16.5" customHeight="1" x14ac:dyDescent="0.25">
      <c r="A83" s="42">
        <v>15</v>
      </c>
      <c r="B83" s="88" t="s">
        <v>143</v>
      </c>
      <c r="C83" s="76">
        <v>40000</v>
      </c>
      <c r="D83" s="76">
        <v>40000</v>
      </c>
      <c r="E83" s="76">
        <v>40000</v>
      </c>
    </row>
    <row r="84" spans="1:5" x14ac:dyDescent="0.25">
      <c r="A84" s="59">
        <v>16</v>
      </c>
      <c r="B84" s="88" t="s">
        <v>144</v>
      </c>
      <c r="C84" s="76">
        <v>20000</v>
      </c>
      <c r="D84" s="76">
        <v>20000</v>
      </c>
      <c r="E84" s="76">
        <v>20000</v>
      </c>
    </row>
    <row r="85" spans="1:5" ht="16.5" customHeight="1" x14ac:dyDescent="0.25">
      <c r="A85" s="42">
        <v>17</v>
      </c>
      <c r="B85" s="88" t="s">
        <v>217</v>
      </c>
      <c r="C85" s="76">
        <v>80000</v>
      </c>
      <c r="D85" s="76">
        <v>80000</v>
      </c>
      <c r="E85" s="76">
        <v>80000</v>
      </c>
    </row>
    <row r="86" spans="1:5" x14ac:dyDescent="0.25">
      <c r="A86" s="42">
        <v>18</v>
      </c>
      <c r="B86" s="88" t="s">
        <v>146</v>
      </c>
      <c r="C86" s="76">
        <v>30000</v>
      </c>
      <c r="D86" s="76">
        <v>30000</v>
      </c>
      <c r="E86" s="76">
        <v>30000</v>
      </c>
    </row>
    <row r="87" spans="1:5" ht="18.95" customHeight="1" x14ac:dyDescent="0.25">
      <c r="A87" s="59">
        <v>19</v>
      </c>
      <c r="B87" s="172" t="s">
        <v>218</v>
      </c>
      <c r="C87" s="76">
        <v>100000</v>
      </c>
      <c r="D87" s="76">
        <v>150000</v>
      </c>
      <c r="E87" s="76">
        <v>0</v>
      </c>
    </row>
    <row r="88" spans="1:5" ht="26.1" customHeight="1" x14ac:dyDescent="0.25">
      <c r="A88" s="42">
        <v>20</v>
      </c>
      <c r="B88" s="88" t="s">
        <v>220</v>
      </c>
      <c r="C88" s="76"/>
      <c r="D88" s="76"/>
      <c r="E88" s="76">
        <v>80000</v>
      </c>
    </row>
    <row r="89" spans="1:5" ht="15" customHeight="1" x14ac:dyDescent="0.25">
      <c r="A89" s="42">
        <v>21</v>
      </c>
      <c r="B89" s="88" t="s">
        <v>148</v>
      </c>
      <c r="C89" s="76">
        <v>500000</v>
      </c>
      <c r="D89" s="76">
        <v>500000</v>
      </c>
      <c r="E89" s="76">
        <v>500000</v>
      </c>
    </row>
    <row r="90" spans="1:5" ht="17.100000000000001" customHeight="1" x14ac:dyDescent="0.25">
      <c r="A90" s="59">
        <v>22</v>
      </c>
      <c r="B90" s="117" t="s">
        <v>149</v>
      </c>
      <c r="C90" s="76">
        <v>500000</v>
      </c>
      <c r="D90" s="77"/>
      <c r="E90" s="77"/>
    </row>
    <row r="91" spans="1:5" x14ac:dyDescent="0.25">
      <c r="A91" s="42">
        <v>23</v>
      </c>
      <c r="B91" s="173" t="s">
        <v>150</v>
      </c>
      <c r="C91" s="77"/>
      <c r="D91" s="76">
        <v>80000</v>
      </c>
      <c r="E91" s="76">
        <v>0</v>
      </c>
    </row>
    <row r="92" spans="1:5" x14ac:dyDescent="0.25">
      <c r="A92" s="42">
        <v>24</v>
      </c>
      <c r="B92" s="170" t="s">
        <v>213</v>
      </c>
      <c r="C92" s="77"/>
      <c r="D92" s="76">
        <v>250000</v>
      </c>
      <c r="E92" s="76">
        <v>350000</v>
      </c>
    </row>
    <row r="93" spans="1:5" x14ac:dyDescent="0.25">
      <c r="A93" s="59">
        <v>25</v>
      </c>
      <c r="B93" s="170" t="s">
        <v>214</v>
      </c>
      <c r="C93" s="77"/>
      <c r="D93" s="76"/>
      <c r="E93" s="76">
        <v>150000</v>
      </c>
    </row>
    <row r="94" spans="1:5" x14ac:dyDescent="0.25">
      <c r="A94" s="42">
        <v>26</v>
      </c>
      <c r="B94" s="85" t="s">
        <v>152</v>
      </c>
      <c r="C94" s="76">
        <v>100000</v>
      </c>
      <c r="D94" s="77"/>
      <c r="E94" s="77"/>
    </row>
    <row r="95" spans="1:5" ht="22.5" customHeight="1" x14ac:dyDescent="0.25">
      <c r="A95" s="42">
        <v>27</v>
      </c>
      <c r="B95" s="91" t="s">
        <v>153</v>
      </c>
      <c r="C95" s="76">
        <v>1450000</v>
      </c>
      <c r="D95" s="77"/>
      <c r="E95" s="77"/>
    </row>
    <row r="96" spans="1:5" ht="21.6" customHeight="1" x14ac:dyDescent="0.25">
      <c r="A96" s="59">
        <v>28</v>
      </c>
      <c r="B96" s="91" t="s">
        <v>155</v>
      </c>
      <c r="C96" s="76">
        <v>500000</v>
      </c>
      <c r="D96" s="77"/>
      <c r="E96" s="77"/>
    </row>
    <row r="97" spans="1:5" x14ac:dyDescent="0.25">
      <c r="A97" s="42">
        <v>29</v>
      </c>
      <c r="B97" s="88" t="s">
        <v>156</v>
      </c>
      <c r="C97" s="76">
        <v>60000</v>
      </c>
      <c r="D97" s="76">
        <v>60000</v>
      </c>
      <c r="E97" s="76">
        <v>60000</v>
      </c>
    </row>
    <row r="98" spans="1:5" x14ac:dyDescent="0.25">
      <c r="A98" s="42">
        <v>30</v>
      </c>
      <c r="B98" s="118" t="s">
        <v>157</v>
      </c>
      <c r="C98" s="76">
        <v>80000</v>
      </c>
      <c r="D98" s="77"/>
      <c r="E98" s="77"/>
    </row>
    <row r="99" spans="1:5" x14ac:dyDescent="0.25">
      <c r="A99" s="59">
        <v>31</v>
      </c>
      <c r="B99" s="89" t="s">
        <v>158</v>
      </c>
      <c r="C99" s="76">
        <v>20000</v>
      </c>
      <c r="D99" s="76">
        <v>20000</v>
      </c>
      <c r="E99" s="76">
        <v>20000</v>
      </c>
    </row>
    <row r="100" spans="1:5" x14ac:dyDescent="0.25">
      <c r="A100" s="42">
        <v>32</v>
      </c>
      <c r="B100" s="89" t="s">
        <v>159</v>
      </c>
      <c r="C100" s="76">
        <v>20000</v>
      </c>
      <c r="D100" s="76">
        <v>100000</v>
      </c>
      <c r="E100" s="76">
        <v>50000</v>
      </c>
    </row>
    <row r="101" spans="1:5" x14ac:dyDescent="0.25">
      <c r="A101" s="42">
        <v>33</v>
      </c>
      <c r="B101" s="89" t="s">
        <v>212</v>
      </c>
      <c r="C101" s="76"/>
      <c r="D101" s="76"/>
      <c r="E101" s="76">
        <v>50000</v>
      </c>
    </row>
    <row r="102" spans="1:5" ht="15.6" customHeight="1" x14ac:dyDescent="0.25">
      <c r="A102" s="59">
        <v>34</v>
      </c>
      <c r="B102" s="174" t="s">
        <v>160</v>
      </c>
      <c r="C102" s="76">
        <v>50000</v>
      </c>
      <c r="D102" s="76">
        <v>50000</v>
      </c>
      <c r="E102" s="76"/>
    </row>
    <row r="103" spans="1:5" x14ac:dyDescent="0.25">
      <c r="A103" s="42">
        <v>35</v>
      </c>
      <c r="B103" s="75" t="s">
        <v>161</v>
      </c>
      <c r="C103" s="76">
        <v>30000</v>
      </c>
      <c r="D103" s="76">
        <v>30000</v>
      </c>
      <c r="E103" s="76">
        <v>10000</v>
      </c>
    </row>
    <row r="104" spans="1:5" x14ac:dyDescent="0.25">
      <c r="A104" s="42">
        <v>36</v>
      </c>
      <c r="B104" s="75" t="s">
        <v>174</v>
      </c>
      <c r="C104" s="76"/>
      <c r="D104" s="76">
        <v>122000</v>
      </c>
      <c r="E104" s="76">
        <v>122000</v>
      </c>
    </row>
    <row r="105" spans="1:5" x14ac:dyDescent="0.25">
      <c r="A105" s="59">
        <v>37</v>
      </c>
      <c r="B105" s="75" t="s">
        <v>175</v>
      </c>
      <c r="C105" s="76"/>
      <c r="D105" s="76">
        <v>40000</v>
      </c>
      <c r="E105" s="76">
        <v>40000</v>
      </c>
    </row>
    <row r="106" spans="1:5" x14ac:dyDescent="0.25">
      <c r="A106" s="42">
        <v>38</v>
      </c>
      <c r="B106" s="75" t="s">
        <v>176</v>
      </c>
      <c r="C106" s="76"/>
      <c r="D106" s="76">
        <v>40000</v>
      </c>
      <c r="E106" s="76"/>
    </row>
    <row r="107" spans="1:5" x14ac:dyDescent="0.25">
      <c r="A107" s="42">
        <v>39</v>
      </c>
      <c r="B107" s="75" t="s">
        <v>177</v>
      </c>
      <c r="C107" s="76"/>
      <c r="D107" s="76">
        <v>70000</v>
      </c>
      <c r="E107" s="76"/>
    </row>
    <row r="108" spans="1:5" x14ac:dyDescent="0.25">
      <c r="A108" s="59">
        <v>40</v>
      </c>
      <c r="B108" s="75" t="s">
        <v>178</v>
      </c>
      <c r="C108" s="76"/>
      <c r="D108" s="76">
        <v>20000</v>
      </c>
      <c r="E108" s="76"/>
    </row>
    <row r="109" spans="1:5" x14ac:dyDescent="0.25">
      <c r="A109" s="42">
        <v>41</v>
      </c>
      <c r="B109" s="75" t="s">
        <v>179</v>
      </c>
      <c r="C109" s="76"/>
      <c r="D109" s="76">
        <v>20000</v>
      </c>
      <c r="E109" s="76"/>
    </row>
    <row r="110" spans="1:5" x14ac:dyDescent="0.25">
      <c r="A110" s="42">
        <v>42</v>
      </c>
      <c r="B110" s="75" t="s">
        <v>180</v>
      </c>
      <c r="C110" s="76"/>
      <c r="D110" s="76">
        <v>10000</v>
      </c>
      <c r="E110" s="76"/>
    </row>
    <row r="111" spans="1:5" x14ac:dyDescent="0.25">
      <c r="A111" s="59">
        <v>43</v>
      </c>
      <c r="B111" s="75" t="s">
        <v>162</v>
      </c>
      <c r="C111" s="76"/>
      <c r="D111" s="76">
        <v>60000</v>
      </c>
      <c r="E111" s="76"/>
    </row>
    <row r="112" spans="1:5" x14ac:dyDescent="0.25">
      <c r="A112" s="42">
        <v>44</v>
      </c>
      <c r="B112" s="75" t="s">
        <v>182</v>
      </c>
      <c r="C112" s="76"/>
      <c r="D112" s="76">
        <v>30000</v>
      </c>
      <c r="E112" s="76"/>
    </row>
    <row r="113" spans="1:5" ht="15.95" customHeight="1" x14ac:dyDescent="0.25">
      <c r="A113" s="42">
        <v>45</v>
      </c>
      <c r="B113" s="75" t="s">
        <v>181</v>
      </c>
      <c r="C113" s="77"/>
      <c r="D113" s="76">
        <v>30000</v>
      </c>
      <c r="E113" s="76"/>
    </row>
    <row r="114" spans="1:5" ht="15.95" customHeight="1" x14ac:dyDescent="0.25">
      <c r="A114" s="59">
        <v>46</v>
      </c>
      <c r="B114" s="75" t="s">
        <v>183</v>
      </c>
      <c r="C114" s="77"/>
      <c r="D114" s="76">
        <v>30000</v>
      </c>
      <c r="E114" s="76"/>
    </row>
    <row r="115" spans="1:5" ht="15.95" customHeight="1" x14ac:dyDescent="0.25">
      <c r="A115" s="42">
        <v>47</v>
      </c>
      <c r="B115" s="75"/>
      <c r="C115" s="77"/>
      <c r="D115" s="76"/>
      <c r="E115" s="76"/>
    </row>
    <row r="116" spans="1:5" x14ac:dyDescent="0.25">
      <c r="A116" s="42">
        <v>48</v>
      </c>
      <c r="B116" s="75"/>
      <c r="C116" s="93"/>
      <c r="D116" s="76"/>
      <c r="E116" s="76"/>
    </row>
    <row r="117" spans="1:5" ht="15.95" customHeight="1" x14ac:dyDescent="0.25">
      <c r="A117" s="275" t="s">
        <v>163</v>
      </c>
      <c r="B117" s="276"/>
      <c r="C117" s="72">
        <v>4624000</v>
      </c>
      <c r="D117" s="72">
        <f>SUM(D69:D116)</f>
        <v>2777000</v>
      </c>
      <c r="E117" s="72">
        <f>SUM(E69:E116)</f>
        <v>2227000</v>
      </c>
    </row>
    <row r="118" spans="1:5" x14ac:dyDescent="0.25">
      <c r="A118" s="273" t="s">
        <v>164</v>
      </c>
      <c r="B118" s="274"/>
      <c r="C118" s="274"/>
      <c r="D118" s="274"/>
      <c r="E118" s="274"/>
    </row>
    <row r="119" spans="1:5" ht="24.6" customHeight="1" x14ac:dyDescent="0.25">
      <c r="A119" s="94">
        <v>1</v>
      </c>
      <c r="B119" s="75" t="s">
        <v>165</v>
      </c>
      <c r="C119" s="95">
        <v>15000</v>
      </c>
      <c r="D119" s="95">
        <v>30000</v>
      </c>
      <c r="E119" s="109">
        <v>30000</v>
      </c>
    </row>
    <row r="120" spans="1:5" ht="18" customHeight="1" x14ac:dyDescent="0.25">
      <c r="A120" s="94">
        <v>2</v>
      </c>
      <c r="B120" s="75" t="s">
        <v>166</v>
      </c>
      <c r="C120" s="95">
        <v>3000</v>
      </c>
      <c r="D120" s="95">
        <v>3000</v>
      </c>
      <c r="E120" s="109">
        <v>3000</v>
      </c>
    </row>
    <row r="121" spans="1:5" ht="15.95" customHeight="1" x14ac:dyDescent="0.25">
      <c r="A121" s="269" t="s">
        <v>167</v>
      </c>
      <c r="B121" s="270"/>
      <c r="C121" s="96">
        <v>18000</v>
      </c>
      <c r="D121" s="96">
        <f>SUM(D119,D120)</f>
        <v>33000</v>
      </c>
      <c r="E121" s="96">
        <f>SUM(E119,E120)</f>
        <v>33000</v>
      </c>
    </row>
    <row r="122" spans="1:5" ht="15.95" customHeight="1" x14ac:dyDescent="0.25">
      <c r="A122" s="262" t="s">
        <v>168</v>
      </c>
      <c r="B122" s="263"/>
      <c r="C122" s="48">
        <v>4642000</v>
      </c>
      <c r="D122" s="48">
        <v>2398000</v>
      </c>
      <c r="E122" s="48">
        <v>2398000</v>
      </c>
    </row>
    <row r="123" spans="1:5" x14ac:dyDescent="0.25">
      <c r="A123" s="264" t="s">
        <v>169</v>
      </c>
      <c r="B123" s="265"/>
      <c r="C123" s="265"/>
      <c r="D123" s="56"/>
      <c r="E123" s="56"/>
    </row>
    <row r="124" spans="1:5" s="169" customFormat="1" ht="14.45" customHeight="1" x14ac:dyDescent="0.25">
      <c r="A124" s="165">
        <v>1</v>
      </c>
      <c r="B124" s="166" t="s">
        <v>170</v>
      </c>
      <c r="C124" s="167">
        <v>500000</v>
      </c>
      <c r="D124" s="167">
        <v>200000</v>
      </c>
      <c r="E124" s="168">
        <v>50000</v>
      </c>
    </row>
    <row r="125" spans="1:5" x14ac:dyDescent="0.25">
      <c r="A125" s="94">
        <v>2</v>
      </c>
      <c r="B125" s="75" t="s">
        <v>171</v>
      </c>
      <c r="C125" s="98">
        <v>65000</v>
      </c>
      <c r="D125" s="98">
        <v>250000</v>
      </c>
      <c r="E125" s="112">
        <v>50000</v>
      </c>
    </row>
    <row r="126" spans="1:5" x14ac:dyDescent="0.25">
      <c r="A126" s="264" t="s">
        <v>207</v>
      </c>
      <c r="B126" s="265"/>
      <c r="C126" s="265"/>
      <c r="D126" s="56"/>
      <c r="E126" s="56"/>
    </row>
    <row r="127" spans="1:5" x14ac:dyDescent="0.25">
      <c r="A127" s="161">
        <v>1</v>
      </c>
      <c r="B127" s="75" t="s">
        <v>208</v>
      </c>
      <c r="C127" s="113"/>
      <c r="D127" s="98"/>
      <c r="E127" s="112">
        <v>400000</v>
      </c>
    </row>
    <row r="128" spans="1:5" x14ac:dyDescent="0.25">
      <c r="A128" s="161"/>
      <c r="B128" s="75"/>
      <c r="C128" s="113"/>
      <c r="D128" s="98"/>
      <c r="E128" s="112"/>
    </row>
    <row r="129" spans="1:5" x14ac:dyDescent="0.25">
      <c r="A129" s="266" t="s">
        <v>209</v>
      </c>
      <c r="B129" s="267"/>
      <c r="C129" s="96">
        <v>565000</v>
      </c>
      <c r="D129" s="96">
        <f>SUM(D124,D125)</f>
        <v>450000</v>
      </c>
      <c r="E129" s="96">
        <f>SUM(E124,E125,E127,E128)</f>
        <v>500000</v>
      </c>
    </row>
    <row r="130" spans="1:5" ht="15.95" customHeight="1" x14ac:dyDescent="0.25">
      <c r="A130" s="262" t="s">
        <v>173</v>
      </c>
      <c r="B130" s="263"/>
      <c r="C130" s="48">
        <v>7518800</v>
      </c>
      <c r="D130" s="48">
        <f>SUM(D7,D11,D22,D25,D67,D117,D121,D129)</f>
        <v>4956300</v>
      </c>
      <c r="E130" s="48">
        <f>SUM(E7,E11,E22,E25,E56,E67,E117,E121,E129)</f>
        <v>6550000</v>
      </c>
    </row>
    <row r="131" spans="1:5" x14ac:dyDescent="0.25">
      <c r="A131" s="268"/>
      <c r="B131" s="268"/>
      <c r="C131" s="99"/>
      <c r="D131" s="99"/>
      <c r="E131" s="99"/>
    </row>
    <row r="132" spans="1:5" x14ac:dyDescent="0.25">
      <c r="A132" s="261"/>
      <c r="B132" s="261"/>
      <c r="C132" s="99"/>
      <c r="D132" s="99"/>
      <c r="E132" s="99"/>
    </row>
    <row r="133" spans="1:5" x14ac:dyDescent="0.25">
      <c r="A133" s="261"/>
      <c r="B133" s="261"/>
      <c r="C133" s="99"/>
      <c r="D133" s="99"/>
      <c r="E133" s="99"/>
    </row>
    <row r="134" spans="1:5" x14ac:dyDescent="0.25">
      <c r="A134" s="261"/>
      <c r="B134" s="261"/>
      <c r="C134" s="99"/>
      <c r="D134" s="99"/>
      <c r="E134" s="99"/>
    </row>
  </sheetData>
  <mergeCells count="27">
    <mergeCell ref="A132:B132"/>
    <mergeCell ref="A133:B133"/>
    <mergeCell ref="A134:B134"/>
    <mergeCell ref="A122:B122"/>
    <mergeCell ref="A123:C123"/>
    <mergeCell ref="A126:C126"/>
    <mergeCell ref="A129:B129"/>
    <mergeCell ref="A130:B130"/>
    <mergeCell ref="A131:B131"/>
    <mergeCell ref="A121:B121"/>
    <mergeCell ref="A61:B61"/>
    <mergeCell ref="A62:B62"/>
    <mergeCell ref="B63:E63"/>
    <mergeCell ref="C64:C65"/>
    <mergeCell ref="D64:D65"/>
    <mergeCell ref="E64:E65"/>
    <mergeCell ref="A66:B66"/>
    <mergeCell ref="A67:B67"/>
    <mergeCell ref="A68:E68"/>
    <mergeCell ref="A117:B117"/>
    <mergeCell ref="A118:E118"/>
    <mergeCell ref="B57:E57"/>
    <mergeCell ref="A1:C1"/>
    <mergeCell ref="A2:A3"/>
    <mergeCell ref="B2:B3"/>
    <mergeCell ref="B12:C12"/>
    <mergeCell ref="A56:B5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7827-6214-4614-B81F-1E0FD9D32A4E}">
  <dimension ref="A1:E50"/>
  <sheetViews>
    <sheetView topLeftCell="A29" workbookViewId="0">
      <selection activeCell="A42" sqref="A42:E50"/>
    </sheetView>
  </sheetViews>
  <sheetFormatPr defaultRowHeight="15" x14ac:dyDescent="0.25"/>
  <cols>
    <col min="1" max="1" width="6.140625" customWidth="1"/>
    <col min="2" max="2" width="30.5703125" customWidth="1"/>
    <col min="3" max="3" width="24.140625" customWidth="1"/>
    <col min="4" max="4" width="19.28515625" customWidth="1"/>
  </cols>
  <sheetData>
    <row r="1" spans="1:5" x14ac:dyDescent="0.25">
      <c r="A1" s="203" t="s">
        <v>375</v>
      </c>
      <c r="B1" s="203"/>
    </row>
    <row r="3" spans="1:5" x14ac:dyDescent="0.25">
      <c r="A3" s="291" t="s">
        <v>67</v>
      </c>
      <c r="B3" s="293" t="s">
        <v>68</v>
      </c>
      <c r="C3" s="38" t="s">
        <v>69</v>
      </c>
      <c r="D3" s="317" t="s">
        <v>184</v>
      </c>
      <c r="E3" s="317" t="s">
        <v>186</v>
      </c>
    </row>
    <row r="4" spans="1:5" ht="27.95" customHeight="1" x14ac:dyDescent="0.25">
      <c r="A4" s="292"/>
      <c r="B4" s="294"/>
      <c r="C4" s="39" t="s">
        <v>70</v>
      </c>
      <c r="D4" s="318"/>
      <c r="E4" s="318"/>
    </row>
    <row r="5" spans="1:5" ht="15.95" customHeight="1" x14ac:dyDescent="0.25">
      <c r="A5" s="326"/>
      <c r="B5" s="327"/>
      <c r="C5" s="327"/>
      <c r="D5" s="327"/>
      <c r="E5" s="328"/>
    </row>
    <row r="6" spans="1:5" x14ac:dyDescent="0.25">
      <c r="A6" s="147"/>
      <c r="B6" s="147"/>
      <c r="C6" s="147"/>
      <c r="D6" s="147"/>
      <c r="E6" s="147">
        <f>C6-D6</f>
        <v>0</v>
      </c>
    </row>
    <row r="7" spans="1:5" x14ac:dyDescent="0.25">
      <c r="A7" s="147"/>
      <c r="B7" s="147"/>
      <c r="C7" s="147"/>
      <c r="D7" s="147"/>
      <c r="E7" s="147">
        <f t="shared" ref="E7:E12" si="0">C7-D7</f>
        <v>0</v>
      </c>
    </row>
    <row r="8" spans="1:5" x14ac:dyDescent="0.25">
      <c r="A8" s="147"/>
      <c r="B8" s="147"/>
      <c r="C8" s="147"/>
      <c r="D8" s="147"/>
      <c r="E8" s="147">
        <f t="shared" si="0"/>
        <v>0</v>
      </c>
    </row>
    <row r="9" spans="1:5" x14ac:dyDescent="0.25">
      <c r="A9" s="147"/>
      <c r="B9" s="147"/>
      <c r="C9" s="147"/>
      <c r="D9" s="147"/>
      <c r="E9" s="147">
        <f t="shared" si="0"/>
        <v>0</v>
      </c>
    </row>
    <row r="10" spans="1:5" x14ac:dyDescent="0.25">
      <c r="A10" s="147"/>
      <c r="B10" s="147"/>
      <c r="C10" s="147"/>
      <c r="D10" s="147"/>
      <c r="E10" s="147">
        <f t="shared" si="0"/>
        <v>0</v>
      </c>
    </row>
    <row r="11" spans="1:5" x14ac:dyDescent="0.25">
      <c r="A11" s="147"/>
      <c r="B11" s="147"/>
      <c r="C11" s="147"/>
      <c r="D11" s="147"/>
      <c r="E11" s="147">
        <f t="shared" si="0"/>
        <v>0</v>
      </c>
    </row>
    <row r="12" spans="1:5" x14ac:dyDescent="0.25">
      <c r="A12" s="147"/>
      <c r="B12" s="147"/>
      <c r="C12" s="147"/>
      <c r="D12" s="147"/>
      <c r="E12" s="147">
        <f t="shared" si="0"/>
        <v>0</v>
      </c>
    </row>
    <row r="13" spans="1:5" x14ac:dyDescent="0.25">
      <c r="A13" s="324" t="s">
        <v>239</v>
      </c>
      <c r="B13" s="325"/>
      <c r="C13" s="240">
        <f>SUM(C7:C12)</f>
        <v>0</v>
      </c>
      <c r="D13" s="240"/>
      <c r="E13" s="240">
        <f>SUM(E6:E12)</f>
        <v>0</v>
      </c>
    </row>
    <row r="14" spans="1:5" x14ac:dyDescent="0.25">
      <c r="A14" s="321"/>
      <c r="B14" s="322"/>
      <c r="C14" s="322"/>
      <c r="D14" s="322"/>
      <c r="E14" s="323"/>
    </row>
    <row r="15" spans="1:5" x14ac:dyDescent="0.25">
      <c r="A15" s="147"/>
      <c r="B15" s="147"/>
      <c r="C15" s="147"/>
      <c r="D15" s="147"/>
      <c r="E15" s="147">
        <f>C15-D15</f>
        <v>0</v>
      </c>
    </row>
    <row r="16" spans="1:5" x14ac:dyDescent="0.25">
      <c r="A16" s="147"/>
      <c r="B16" s="147"/>
      <c r="C16" s="147"/>
      <c r="D16" s="147"/>
      <c r="E16" s="147">
        <f t="shared" ref="E16:E21" si="1">C16-D16</f>
        <v>0</v>
      </c>
    </row>
    <row r="17" spans="1:5" x14ac:dyDescent="0.25">
      <c r="A17" s="147"/>
      <c r="B17" s="147"/>
      <c r="C17" s="147"/>
      <c r="D17" s="147"/>
      <c r="E17" s="147">
        <f t="shared" si="1"/>
        <v>0</v>
      </c>
    </row>
    <row r="18" spans="1:5" x14ac:dyDescent="0.25">
      <c r="A18" s="147"/>
      <c r="B18" s="147"/>
      <c r="C18" s="147"/>
      <c r="D18" s="147"/>
      <c r="E18" s="147">
        <f t="shared" si="1"/>
        <v>0</v>
      </c>
    </row>
    <row r="19" spans="1:5" x14ac:dyDescent="0.25">
      <c r="A19" s="147"/>
      <c r="B19" s="147"/>
      <c r="C19" s="147"/>
      <c r="D19" s="147"/>
      <c r="E19" s="147">
        <f t="shared" si="1"/>
        <v>0</v>
      </c>
    </row>
    <row r="20" spans="1:5" x14ac:dyDescent="0.25">
      <c r="A20" s="147"/>
      <c r="B20" s="147"/>
      <c r="C20" s="147"/>
      <c r="D20" s="147"/>
      <c r="E20" s="147">
        <f t="shared" si="1"/>
        <v>0</v>
      </c>
    </row>
    <row r="21" spans="1:5" x14ac:dyDescent="0.25">
      <c r="A21" s="147"/>
      <c r="B21" s="147"/>
      <c r="C21" s="147"/>
      <c r="D21" s="147"/>
      <c r="E21" s="147">
        <f t="shared" si="1"/>
        <v>0</v>
      </c>
    </row>
    <row r="22" spans="1:5" x14ac:dyDescent="0.25">
      <c r="A22" s="324" t="s">
        <v>239</v>
      </c>
      <c r="B22" s="325"/>
      <c r="C22" s="240">
        <f>SUM(C16:C21)</f>
        <v>0</v>
      </c>
      <c r="D22" s="240"/>
      <c r="E22" s="240">
        <f>SUM(E15:E21)</f>
        <v>0</v>
      </c>
    </row>
    <row r="23" spans="1:5" x14ac:dyDescent="0.25">
      <c r="A23" s="321"/>
      <c r="B23" s="322"/>
      <c r="C23" s="322"/>
      <c r="D23" s="322"/>
      <c r="E23" s="323"/>
    </row>
    <row r="24" spans="1:5" x14ac:dyDescent="0.25">
      <c r="A24" s="147"/>
      <c r="B24" s="147"/>
      <c r="C24" s="147"/>
      <c r="D24" s="147"/>
      <c r="E24" s="147">
        <f>C24-D24</f>
        <v>0</v>
      </c>
    </row>
    <row r="25" spans="1:5" x14ac:dyDescent="0.25">
      <c r="A25" s="147"/>
      <c r="B25" s="147"/>
      <c r="C25" s="147"/>
      <c r="D25" s="147"/>
      <c r="E25" s="147">
        <f t="shared" ref="E25:E30" si="2">C25-D25</f>
        <v>0</v>
      </c>
    </row>
    <row r="26" spans="1:5" x14ac:dyDescent="0.25">
      <c r="A26" s="147"/>
      <c r="B26" s="147"/>
      <c r="C26" s="147"/>
      <c r="D26" s="147"/>
      <c r="E26" s="147">
        <f t="shared" si="2"/>
        <v>0</v>
      </c>
    </row>
    <row r="27" spans="1:5" x14ac:dyDescent="0.25">
      <c r="A27" s="147"/>
      <c r="B27" s="147"/>
      <c r="C27" s="147"/>
      <c r="D27" s="147"/>
      <c r="E27" s="147">
        <f t="shared" si="2"/>
        <v>0</v>
      </c>
    </row>
    <row r="28" spans="1:5" x14ac:dyDescent="0.25">
      <c r="A28" s="147"/>
      <c r="B28" s="147"/>
      <c r="C28" s="147"/>
      <c r="D28" s="147"/>
      <c r="E28" s="147">
        <f t="shared" si="2"/>
        <v>0</v>
      </c>
    </row>
    <row r="29" spans="1:5" x14ac:dyDescent="0.25">
      <c r="A29" s="147"/>
      <c r="B29" s="147"/>
      <c r="C29" s="147"/>
      <c r="D29" s="147"/>
      <c r="E29" s="147">
        <f t="shared" si="2"/>
        <v>0</v>
      </c>
    </row>
    <row r="30" spans="1:5" x14ac:dyDescent="0.25">
      <c r="A30" s="147"/>
      <c r="B30" s="147"/>
      <c r="C30" s="147"/>
      <c r="D30" s="147"/>
      <c r="E30" s="147">
        <f t="shared" si="2"/>
        <v>0</v>
      </c>
    </row>
    <row r="31" spans="1:5" x14ac:dyDescent="0.25">
      <c r="A31" s="324" t="s">
        <v>239</v>
      </c>
      <c r="B31" s="325"/>
      <c r="C31" s="240">
        <f>SUM(C25:C30)</f>
        <v>0</v>
      </c>
      <c r="D31" s="240"/>
      <c r="E31" s="240">
        <f>SUM(E24:E30)</f>
        <v>0</v>
      </c>
    </row>
    <row r="32" spans="1:5" x14ac:dyDescent="0.25">
      <c r="A32" s="321"/>
      <c r="B32" s="322"/>
      <c r="C32" s="322"/>
      <c r="D32" s="322"/>
      <c r="E32" s="323"/>
    </row>
    <row r="33" spans="1:5" x14ac:dyDescent="0.25">
      <c r="A33" s="147"/>
      <c r="B33" s="147"/>
      <c r="C33" s="147"/>
      <c r="D33" s="147"/>
      <c r="E33" s="147">
        <f>C33-D33</f>
        <v>0</v>
      </c>
    </row>
    <row r="34" spans="1:5" x14ac:dyDescent="0.25">
      <c r="A34" s="147"/>
      <c r="B34" s="147"/>
      <c r="C34" s="147"/>
      <c r="D34" s="147"/>
      <c r="E34" s="147">
        <f t="shared" ref="E34:E39" si="3">C34-D34</f>
        <v>0</v>
      </c>
    </row>
    <row r="35" spans="1:5" x14ac:dyDescent="0.25">
      <c r="A35" s="147"/>
      <c r="B35" s="147"/>
      <c r="C35" s="147"/>
      <c r="D35" s="147"/>
      <c r="E35" s="147">
        <f t="shared" si="3"/>
        <v>0</v>
      </c>
    </row>
    <row r="36" spans="1:5" x14ac:dyDescent="0.25">
      <c r="A36" s="147"/>
      <c r="B36" s="147"/>
      <c r="C36" s="147"/>
      <c r="D36" s="147"/>
      <c r="E36" s="147">
        <f t="shared" si="3"/>
        <v>0</v>
      </c>
    </row>
    <row r="37" spans="1:5" x14ac:dyDescent="0.25">
      <c r="A37" s="147"/>
      <c r="B37" s="147"/>
      <c r="C37" s="147"/>
      <c r="D37" s="147"/>
      <c r="E37" s="147">
        <f t="shared" si="3"/>
        <v>0</v>
      </c>
    </row>
    <row r="38" spans="1:5" x14ac:dyDescent="0.25">
      <c r="A38" s="147"/>
      <c r="B38" s="147"/>
      <c r="C38" s="147"/>
      <c r="D38" s="147"/>
      <c r="E38" s="147">
        <f t="shared" si="3"/>
        <v>0</v>
      </c>
    </row>
    <row r="39" spans="1:5" x14ac:dyDescent="0.25">
      <c r="A39" s="147"/>
      <c r="B39" s="147"/>
      <c r="C39" s="147"/>
      <c r="D39" s="147"/>
      <c r="E39" s="147">
        <f t="shared" si="3"/>
        <v>0</v>
      </c>
    </row>
    <row r="40" spans="1:5" x14ac:dyDescent="0.25">
      <c r="A40" s="324" t="s">
        <v>239</v>
      </c>
      <c r="B40" s="325"/>
      <c r="C40" s="240">
        <f>SUM(C34:C39)</f>
        <v>0</v>
      </c>
      <c r="D40" s="240"/>
      <c r="E40" s="240">
        <f>SUM(E33:E39)</f>
        <v>0</v>
      </c>
    </row>
    <row r="41" spans="1:5" x14ac:dyDescent="0.25">
      <c r="A41" s="321"/>
      <c r="B41" s="322"/>
      <c r="C41" s="322"/>
      <c r="D41" s="322"/>
      <c r="E41" s="323"/>
    </row>
    <row r="42" spans="1:5" x14ac:dyDescent="0.25">
      <c r="A42" s="147"/>
      <c r="B42" s="147"/>
      <c r="C42" s="147"/>
      <c r="D42" s="147"/>
      <c r="E42" s="147">
        <f>C42-D42</f>
        <v>0</v>
      </c>
    </row>
    <row r="43" spans="1:5" x14ac:dyDescent="0.25">
      <c r="A43" s="147"/>
      <c r="B43" s="147"/>
      <c r="C43" s="147"/>
      <c r="D43" s="147"/>
      <c r="E43" s="147">
        <f t="shared" ref="E43:E48" si="4">C43-D43</f>
        <v>0</v>
      </c>
    </row>
    <row r="44" spans="1:5" x14ac:dyDescent="0.25">
      <c r="A44" s="147"/>
      <c r="B44" s="147"/>
      <c r="C44" s="147"/>
      <c r="D44" s="147"/>
      <c r="E44" s="147">
        <f t="shared" si="4"/>
        <v>0</v>
      </c>
    </row>
    <row r="45" spans="1:5" x14ac:dyDescent="0.25">
      <c r="A45" s="147"/>
      <c r="B45" s="147"/>
      <c r="C45" s="147"/>
      <c r="D45" s="147"/>
      <c r="E45" s="147">
        <f t="shared" si="4"/>
        <v>0</v>
      </c>
    </row>
    <row r="46" spans="1:5" x14ac:dyDescent="0.25">
      <c r="A46" s="147"/>
      <c r="B46" s="147"/>
      <c r="C46" s="147"/>
      <c r="D46" s="147"/>
      <c r="E46" s="147">
        <f t="shared" si="4"/>
        <v>0</v>
      </c>
    </row>
    <row r="47" spans="1:5" x14ac:dyDescent="0.25">
      <c r="A47" s="147"/>
      <c r="B47" s="147"/>
      <c r="C47" s="147"/>
      <c r="D47" s="147"/>
      <c r="E47" s="147">
        <f t="shared" si="4"/>
        <v>0</v>
      </c>
    </row>
    <row r="48" spans="1:5" x14ac:dyDescent="0.25">
      <c r="A48" s="147"/>
      <c r="B48" s="147"/>
      <c r="C48" s="147"/>
      <c r="D48" s="147"/>
      <c r="E48" s="147">
        <f t="shared" si="4"/>
        <v>0</v>
      </c>
    </row>
    <row r="49" spans="1:5" x14ac:dyDescent="0.25">
      <c r="A49" s="324" t="s">
        <v>239</v>
      </c>
      <c r="B49" s="325"/>
      <c r="C49" s="240">
        <f>SUM(C43:C48)</f>
        <v>0</v>
      </c>
      <c r="D49" s="240"/>
      <c r="E49" s="240">
        <f>SUM(E42:E48)</f>
        <v>0</v>
      </c>
    </row>
    <row r="50" spans="1:5" x14ac:dyDescent="0.25">
      <c r="A50" s="321"/>
      <c r="B50" s="322"/>
      <c r="C50" s="322"/>
      <c r="D50" s="322"/>
      <c r="E50" s="323"/>
    </row>
  </sheetData>
  <mergeCells count="15">
    <mergeCell ref="A49:B49"/>
    <mergeCell ref="A50:E50"/>
    <mergeCell ref="A22:B22"/>
    <mergeCell ref="A23:E23"/>
    <mergeCell ref="A31:B31"/>
    <mergeCell ref="A32:E32"/>
    <mergeCell ref="A40:B40"/>
    <mergeCell ref="A41:E41"/>
    <mergeCell ref="A14:E14"/>
    <mergeCell ref="A13:B13"/>
    <mergeCell ref="A3:A4"/>
    <mergeCell ref="B3:B4"/>
    <mergeCell ref="D3:D4"/>
    <mergeCell ref="E3:E4"/>
    <mergeCell ref="A5: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8193E-1AE6-46AC-B7CC-9071EA69C057}">
  <dimension ref="A1:H109"/>
  <sheetViews>
    <sheetView tabSelected="1" zoomScale="115" zoomScaleNormal="115" workbookViewId="0">
      <selection activeCell="F4" sqref="F4"/>
    </sheetView>
  </sheetViews>
  <sheetFormatPr defaultRowHeight="15" x14ac:dyDescent="0.25"/>
  <cols>
    <col min="1" max="1" width="3.5703125" customWidth="1"/>
    <col min="2" max="2" width="44.28515625" customWidth="1"/>
    <col min="3" max="3" width="46.5703125" hidden="1" customWidth="1"/>
    <col min="4" max="4" width="22.7109375" customWidth="1"/>
    <col min="5" max="5" width="19.5703125" customWidth="1"/>
    <col min="6" max="6" width="16.7109375" customWidth="1"/>
    <col min="7" max="7" width="14.7109375" style="146" customWidth="1"/>
    <col min="8" max="8" width="14.85546875" customWidth="1"/>
  </cols>
  <sheetData>
    <row r="1" spans="1:8" ht="21" customHeight="1" x14ac:dyDescent="0.25">
      <c r="A1" s="290" t="s">
        <v>66</v>
      </c>
      <c r="B1" s="290"/>
      <c r="C1" s="290"/>
      <c r="D1" s="36"/>
      <c r="E1" s="36"/>
      <c r="F1" s="36"/>
      <c r="G1" s="119"/>
      <c r="H1" s="37"/>
    </row>
    <row r="2" spans="1:8" ht="13.5" customHeight="1" x14ac:dyDescent="0.25">
      <c r="A2" s="291" t="s">
        <v>67</v>
      </c>
      <c r="B2" s="293" t="s">
        <v>68</v>
      </c>
      <c r="C2" s="38" t="s">
        <v>69</v>
      </c>
      <c r="D2" s="259" t="s">
        <v>69</v>
      </c>
      <c r="E2" s="295" t="s">
        <v>184</v>
      </c>
      <c r="F2" s="295" t="s">
        <v>186</v>
      </c>
      <c r="G2" s="297" t="s">
        <v>185</v>
      </c>
      <c r="H2" s="295" t="s">
        <v>72</v>
      </c>
    </row>
    <row r="3" spans="1:8" ht="15.95" customHeight="1" x14ac:dyDescent="0.25">
      <c r="A3" s="292"/>
      <c r="B3" s="294"/>
      <c r="C3" s="39" t="s">
        <v>70</v>
      </c>
      <c r="D3" s="260" t="s">
        <v>71</v>
      </c>
      <c r="E3" s="296"/>
      <c r="F3" s="296"/>
      <c r="G3" s="298"/>
      <c r="H3" s="296"/>
    </row>
    <row r="4" spans="1:8" ht="18.600000000000001" customHeight="1" x14ac:dyDescent="0.25">
      <c r="A4" s="40" t="s">
        <v>73</v>
      </c>
      <c r="B4" s="40" t="s">
        <v>74</v>
      </c>
      <c r="C4" s="41"/>
      <c r="D4" s="41"/>
      <c r="E4" s="41"/>
      <c r="F4" s="41"/>
      <c r="G4" s="120"/>
      <c r="H4" s="41"/>
    </row>
    <row r="5" spans="1:8" ht="15" customHeight="1" x14ac:dyDescent="0.25">
      <c r="A5" s="187">
        <v>1</v>
      </c>
      <c r="B5" s="255" t="s">
        <v>75</v>
      </c>
      <c r="C5" s="256">
        <v>15000</v>
      </c>
      <c r="D5" s="256">
        <v>15000</v>
      </c>
      <c r="E5" s="256">
        <v>11500</v>
      </c>
      <c r="F5" s="256">
        <f>D5-E5</f>
        <v>3500</v>
      </c>
      <c r="G5" s="257" t="s">
        <v>189</v>
      </c>
      <c r="H5" s="258"/>
    </row>
    <row r="6" spans="1:8" ht="14.45" customHeight="1" x14ac:dyDescent="0.25">
      <c r="A6" s="187">
        <v>2</v>
      </c>
      <c r="B6" s="255" t="s">
        <v>76</v>
      </c>
      <c r="C6" s="256">
        <v>5000</v>
      </c>
      <c r="D6" s="256">
        <v>5000</v>
      </c>
      <c r="E6" s="256">
        <v>3000</v>
      </c>
      <c r="F6" s="256">
        <f>D6-E6</f>
        <v>2000</v>
      </c>
      <c r="G6" s="257" t="s">
        <v>189</v>
      </c>
      <c r="H6" s="258"/>
    </row>
    <row r="7" spans="1:8" ht="15.6" customHeight="1" x14ac:dyDescent="0.25">
      <c r="A7" s="46"/>
      <c r="B7" s="47" t="s">
        <v>77</v>
      </c>
      <c r="C7" s="48">
        <v>20000</v>
      </c>
      <c r="D7" s="48">
        <v>20000</v>
      </c>
      <c r="E7" s="48"/>
      <c r="F7" s="48">
        <f>SUM(F5:F6)</f>
        <v>5500</v>
      </c>
      <c r="G7" s="122"/>
      <c r="H7" s="49"/>
    </row>
    <row r="8" spans="1:8" x14ac:dyDescent="0.25">
      <c r="A8" s="40" t="s">
        <v>78</v>
      </c>
      <c r="B8" s="40" t="s">
        <v>79</v>
      </c>
      <c r="C8" s="41"/>
      <c r="D8" s="41"/>
      <c r="E8" s="41"/>
      <c r="F8" s="41"/>
      <c r="G8" s="120"/>
      <c r="H8" s="41"/>
    </row>
    <row r="9" spans="1:8" ht="12.95" customHeight="1" x14ac:dyDescent="0.25">
      <c r="A9" s="42">
        <v>1</v>
      </c>
      <c r="B9" s="114" t="s">
        <v>80</v>
      </c>
      <c r="C9" s="50"/>
      <c r="D9" s="50"/>
      <c r="E9" s="50"/>
      <c r="F9" s="110">
        <f>D9-E9</f>
        <v>0</v>
      </c>
      <c r="G9" s="123"/>
      <c r="H9" s="50"/>
    </row>
    <row r="10" spans="1:8" ht="14.45" customHeight="1" x14ac:dyDescent="0.25">
      <c r="A10" s="42">
        <v>2</v>
      </c>
      <c r="B10" s="43" t="s">
        <v>81</v>
      </c>
      <c r="C10" s="44">
        <v>50000</v>
      </c>
      <c r="D10" s="44">
        <v>50000</v>
      </c>
      <c r="E10" s="44"/>
      <c r="F10" s="111">
        <f>D10-E10</f>
        <v>50000</v>
      </c>
      <c r="G10" s="124"/>
      <c r="H10" s="45"/>
    </row>
    <row r="11" spans="1:8" x14ac:dyDescent="0.25">
      <c r="A11" s="51"/>
      <c r="B11" s="52" t="s">
        <v>82</v>
      </c>
      <c r="C11" s="53">
        <v>50000</v>
      </c>
      <c r="D11" s="53">
        <v>50000</v>
      </c>
      <c r="E11" s="53"/>
      <c r="F11" s="53">
        <f>SUM(F9:F10)</f>
        <v>50000</v>
      </c>
      <c r="G11" s="125"/>
      <c r="H11" s="54"/>
    </row>
    <row r="12" spans="1:8" ht="15.95" customHeight="1" x14ac:dyDescent="0.25">
      <c r="A12" s="55" t="s">
        <v>83</v>
      </c>
      <c r="B12" s="273" t="s">
        <v>84</v>
      </c>
      <c r="C12" s="274"/>
      <c r="D12" s="57"/>
      <c r="E12" s="57"/>
      <c r="F12" s="57"/>
      <c r="G12" s="126"/>
      <c r="H12" s="58"/>
    </row>
    <row r="13" spans="1:8" x14ac:dyDescent="0.25">
      <c r="A13" s="59">
        <v>1</v>
      </c>
      <c r="B13" s="60" t="s">
        <v>85</v>
      </c>
      <c r="C13" s="61">
        <v>73500</v>
      </c>
      <c r="D13" s="61">
        <v>73500</v>
      </c>
      <c r="E13" s="61">
        <v>73500</v>
      </c>
      <c r="F13" s="61">
        <f>D13-E13</f>
        <v>0</v>
      </c>
      <c r="G13" s="127" t="s">
        <v>187</v>
      </c>
      <c r="H13" s="62" t="s">
        <v>86</v>
      </c>
    </row>
    <row r="14" spans="1:8" ht="15.6" customHeight="1" x14ac:dyDescent="0.25">
      <c r="A14" s="42">
        <v>2</v>
      </c>
      <c r="B14" s="43" t="s">
        <v>87</v>
      </c>
      <c r="C14" s="44">
        <v>447300</v>
      </c>
      <c r="D14" s="44">
        <v>447300</v>
      </c>
      <c r="E14" s="61">
        <v>223647</v>
      </c>
      <c r="F14" s="61">
        <f t="shared" ref="F14:F18" si="0">D14-E14</f>
        <v>223653</v>
      </c>
      <c r="G14" s="127" t="s">
        <v>187</v>
      </c>
      <c r="H14" s="62" t="s">
        <v>88</v>
      </c>
    </row>
    <row r="15" spans="1:8" ht="19.5" customHeight="1" x14ac:dyDescent="0.25">
      <c r="A15" s="42">
        <v>3</v>
      </c>
      <c r="B15" s="43" t="s">
        <v>89</v>
      </c>
      <c r="C15" s="44">
        <v>224500</v>
      </c>
      <c r="D15" s="44">
        <v>224500</v>
      </c>
      <c r="E15" s="61">
        <v>168364.98</v>
      </c>
      <c r="F15" s="61">
        <f t="shared" si="0"/>
        <v>56135.01999999999</v>
      </c>
      <c r="G15" s="127" t="s">
        <v>187</v>
      </c>
      <c r="H15" s="62" t="s">
        <v>90</v>
      </c>
    </row>
    <row r="16" spans="1:8" ht="17.100000000000001" customHeight="1" x14ac:dyDescent="0.25">
      <c r="A16" s="42">
        <v>4</v>
      </c>
      <c r="B16" s="114" t="s">
        <v>91</v>
      </c>
      <c r="C16" s="44">
        <v>155500</v>
      </c>
      <c r="D16" s="45"/>
      <c r="E16" s="45"/>
      <c r="F16" s="61">
        <f t="shared" si="0"/>
        <v>0</v>
      </c>
      <c r="G16" s="127"/>
      <c r="H16" s="63" t="s">
        <v>92</v>
      </c>
    </row>
    <row r="17" spans="1:8" x14ac:dyDescent="0.25">
      <c r="A17" s="64">
        <v>5</v>
      </c>
      <c r="B17" s="115" t="s">
        <v>93</v>
      </c>
      <c r="C17" s="45"/>
      <c r="D17" s="45"/>
      <c r="E17" s="103"/>
      <c r="F17" s="61">
        <f t="shared" si="0"/>
        <v>0</v>
      </c>
      <c r="G17" s="124"/>
      <c r="H17" s="45"/>
    </row>
    <row r="18" spans="1:8" ht="18.600000000000001" customHeight="1" x14ac:dyDescent="0.25">
      <c r="A18" s="64">
        <v>6</v>
      </c>
      <c r="B18" s="115" t="s">
        <v>94</v>
      </c>
      <c r="C18" s="45"/>
      <c r="D18" s="45"/>
      <c r="E18" s="45"/>
      <c r="F18" s="61">
        <f t="shared" si="0"/>
        <v>0</v>
      </c>
      <c r="G18" s="124"/>
      <c r="H18" s="45"/>
    </row>
    <row r="19" spans="1:8" ht="16.5" customHeight="1" x14ac:dyDescent="0.25">
      <c r="A19" s="46"/>
      <c r="B19" s="47" t="s">
        <v>95</v>
      </c>
      <c r="C19" s="48">
        <v>900800</v>
      </c>
      <c r="D19" s="48">
        <v>745300</v>
      </c>
      <c r="E19" s="48"/>
      <c r="F19" s="48">
        <f>SUM(F13:F18)</f>
        <v>279788.02</v>
      </c>
      <c r="G19" s="122"/>
      <c r="H19" s="49"/>
    </row>
    <row r="20" spans="1:8" ht="18" customHeight="1" x14ac:dyDescent="0.25">
      <c r="A20" s="40" t="s">
        <v>96</v>
      </c>
      <c r="B20" s="40" t="s">
        <v>97</v>
      </c>
      <c r="C20" s="65"/>
      <c r="D20" s="65"/>
      <c r="E20" s="65"/>
      <c r="F20" s="65"/>
      <c r="G20" s="128"/>
      <c r="H20" s="65"/>
    </row>
    <row r="21" spans="1:8" ht="27" customHeight="1" x14ac:dyDescent="0.25">
      <c r="A21" s="250">
        <v>1</v>
      </c>
      <c r="B21" s="43" t="s">
        <v>98</v>
      </c>
      <c r="C21" s="251">
        <v>100000</v>
      </c>
      <c r="D21" s="251">
        <v>150000</v>
      </c>
      <c r="E21" s="251">
        <f>SUM(33976+1950)</f>
        <v>35926</v>
      </c>
      <c r="F21" s="251">
        <f>D21-E21</f>
        <v>114074</v>
      </c>
      <c r="G21" s="252" t="s">
        <v>188</v>
      </c>
      <c r="H21" s="253" t="s">
        <v>376</v>
      </c>
    </row>
    <row r="22" spans="1:8" ht="17.45" customHeight="1" x14ac:dyDescent="0.25">
      <c r="A22" s="46"/>
      <c r="B22" s="52" t="s">
        <v>99</v>
      </c>
      <c r="C22" s="66">
        <v>100000</v>
      </c>
      <c r="D22" s="66">
        <f>SUM(D21)</f>
        <v>150000</v>
      </c>
      <c r="E22" s="66"/>
      <c r="F22" s="66">
        <f>SUM(F21)</f>
        <v>114074</v>
      </c>
      <c r="G22" s="130"/>
      <c r="H22" s="54"/>
    </row>
    <row r="23" spans="1:8" ht="18" customHeight="1" x14ac:dyDescent="0.25">
      <c r="A23" s="67" t="s">
        <v>100</v>
      </c>
      <c r="B23" s="68" t="s">
        <v>101</v>
      </c>
      <c r="C23" s="69"/>
      <c r="D23" s="69"/>
      <c r="E23" s="69"/>
      <c r="F23" s="69"/>
      <c r="G23" s="131"/>
      <c r="H23" s="69"/>
    </row>
    <row r="24" spans="1:8" ht="15.95" customHeight="1" x14ac:dyDescent="0.25">
      <c r="A24" s="67" t="s">
        <v>102</v>
      </c>
      <c r="B24" s="68" t="s">
        <v>103</v>
      </c>
      <c r="C24" s="70"/>
      <c r="D24" s="70"/>
      <c r="E24" s="70"/>
      <c r="F24" s="70"/>
      <c r="G24" s="132"/>
      <c r="H24" s="70"/>
    </row>
    <row r="25" spans="1:8" x14ac:dyDescent="0.25">
      <c r="A25" s="42">
        <v>1</v>
      </c>
      <c r="B25" s="43" t="s">
        <v>104</v>
      </c>
      <c r="C25" s="44">
        <v>70000</v>
      </c>
      <c r="D25" s="44">
        <v>20000</v>
      </c>
      <c r="E25" s="44"/>
      <c r="F25" s="44">
        <f>D25-E25</f>
        <v>20000</v>
      </c>
      <c r="G25" s="124"/>
      <c r="H25" s="45"/>
    </row>
    <row r="26" spans="1:8" ht="18.95" customHeight="1" x14ac:dyDescent="0.25">
      <c r="A26" s="42">
        <v>2</v>
      </c>
      <c r="B26" s="43" t="s">
        <v>105</v>
      </c>
      <c r="C26" s="44">
        <v>265000</v>
      </c>
      <c r="D26" s="44">
        <v>265000</v>
      </c>
      <c r="E26" s="44">
        <v>223130</v>
      </c>
      <c r="F26" s="44">
        <f t="shared" ref="F26:F36" si="1">D26-E26</f>
        <v>41870</v>
      </c>
      <c r="G26" s="124"/>
      <c r="H26" s="45"/>
    </row>
    <row r="27" spans="1:8" x14ac:dyDescent="0.25">
      <c r="A27" s="42">
        <v>3</v>
      </c>
      <c r="B27" s="43" t="s">
        <v>106</v>
      </c>
      <c r="C27" s="44">
        <v>20000</v>
      </c>
      <c r="D27" s="44">
        <v>20000</v>
      </c>
      <c r="E27" s="44"/>
      <c r="F27" s="44">
        <f t="shared" si="1"/>
        <v>20000</v>
      </c>
      <c r="G27" s="124"/>
      <c r="H27" s="45"/>
    </row>
    <row r="28" spans="1:8" x14ac:dyDescent="0.25">
      <c r="A28" s="42">
        <v>4</v>
      </c>
      <c r="B28" s="43" t="s">
        <v>107</v>
      </c>
      <c r="C28" s="44">
        <v>60000</v>
      </c>
      <c r="D28" s="44">
        <v>60000</v>
      </c>
      <c r="E28" s="44"/>
      <c r="F28" s="44">
        <f t="shared" si="1"/>
        <v>60000</v>
      </c>
      <c r="G28" s="124"/>
      <c r="H28" s="45"/>
    </row>
    <row r="29" spans="1:8" ht="18.600000000000001" customHeight="1" x14ac:dyDescent="0.25">
      <c r="A29" s="42">
        <v>5</v>
      </c>
      <c r="B29" s="43" t="s">
        <v>108</v>
      </c>
      <c r="C29" s="44">
        <v>100000</v>
      </c>
      <c r="D29" s="44">
        <v>100000</v>
      </c>
      <c r="E29" s="44"/>
      <c r="F29" s="44">
        <f t="shared" si="1"/>
        <v>100000</v>
      </c>
      <c r="G29" s="124"/>
      <c r="H29" s="45"/>
    </row>
    <row r="30" spans="1:8" x14ac:dyDescent="0.25">
      <c r="A30" s="42">
        <v>6</v>
      </c>
      <c r="B30" s="43" t="s">
        <v>109</v>
      </c>
      <c r="C30" s="44">
        <v>36000</v>
      </c>
      <c r="D30" s="44">
        <v>36000</v>
      </c>
      <c r="E30" s="44"/>
      <c r="F30" s="44">
        <f t="shared" si="1"/>
        <v>36000</v>
      </c>
      <c r="G30" s="124"/>
      <c r="H30" s="45"/>
    </row>
    <row r="31" spans="1:8" ht="18.95" customHeight="1" x14ac:dyDescent="0.25">
      <c r="A31" s="42">
        <v>7</v>
      </c>
      <c r="B31" s="71" t="s">
        <v>110</v>
      </c>
      <c r="C31" s="44">
        <v>30000</v>
      </c>
      <c r="D31" s="44">
        <v>30000</v>
      </c>
      <c r="E31" s="44"/>
      <c r="F31" s="44">
        <f t="shared" si="1"/>
        <v>30000</v>
      </c>
      <c r="G31" s="124"/>
      <c r="H31" s="45"/>
    </row>
    <row r="32" spans="1:8" x14ac:dyDescent="0.25">
      <c r="A32" s="42">
        <v>8</v>
      </c>
      <c r="B32" s="114" t="s">
        <v>111</v>
      </c>
      <c r="C32" s="44">
        <v>60000</v>
      </c>
      <c r="D32" s="45"/>
      <c r="E32" s="45"/>
      <c r="F32" s="44">
        <f t="shared" si="1"/>
        <v>0</v>
      </c>
      <c r="G32" s="124"/>
      <c r="H32" s="45"/>
    </row>
    <row r="33" spans="1:8" x14ac:dyDescent="0.25">
      <c r="A33" s="42">
        <v>9</v>
      </c>
      <c r="B33" s="71" t="s">
        <v>112</v>
      </c>
      <c r="C33" s="44">
        <v>50000</v>
      </c>
      <c r="D33" s="44">
        <v>50000</v>
      </c>
      <c r="E33" s="44"/>
      <c r="F33" s="44">
        <f t="shared" si="1"/>
        <v>50000</v>
      </c>
      <c r="G33" s="124"/>
      <c r="H33" s="45"/>
    </row>
    <row r="34" spans="1:8" ht="15.6" customHeight="1" x14ac:dyDescent="0.25">
      <c r="A34" s="42">
        <v>10</v>
      </c>
      <c r="B34" s="43" t="s">
        <v>113</v>
      </c>
      <c r="C34" s="44">
        <v>50000</v>
      </c>
      <c r="D34" s="44">
        <v>50000</v>
      </c>
      <c r="E34" s="44"/>
      <c r="F34" s="44">
        <f t="shared" si="1"/>
        <v>50000</v>
      </c>
      <c r="G34" s="124"/>
      <c r="H34" s="45"/>
    </row>
    <row r="35" spans="1:8" ht="15.6" customHeight="1" x14ac:dyDescent="0.25">
      <c r="A35" s="42">
        <v>11</v>
      </c>
      <c r="B35" s="114" t="s">
        <v>114</v>
      </c>
      <c r="C35" s="44">
        <v>400000</v>
      </c>
      <c r="D35" s="45"/>
      <c r="E35" s="45"/>
      <c r="F35" s="44">
        <f t="shared" si="1"/>
        <v>0</v>
      </c>
      <c r="G35" s="124"/>
      <c r="H35" s="45"/>
    </row>
    <row r="36" spans="1:8" x14ac:dyDescent="0.25">
      <c r="A36" s="42"/>
      <c r="B36" s="43"/>
      <c r="C36" s="45"/>
      <c r="D36" s="45"/>
      <c r="E36" s="45"/>
      <c r="F36" s="44">
        <f t="shared" si="1"/>
        <v>0</v>
      </c>
      <c r="G36" s="124"/>
      <c r="H36" s="45"/>
    </row>
    <row r="37" spans="1:8" ht="15.95" customHeight="1" x14ac:dyDescent="0.25">
      <c r="A37" s="271" t="s">
        <v>115</v>
      </c>
      <c r="B37" s="272"/>
      <c r="C37" s="72">
        <v>1141000</v>
      </c>
      <c r="D37" s="72">
        <v>631000</v>
      </c>
      <c r="E37" s="72"/>
      <c r="F37" s="72">
        <f>SUM(F25:F36)</f>
        <v>407870</v>
      </c>
      <c r="G37" s="133"/>
      <c r="H37" s="73"/>
    </row>
    <row r="38" spans="1:8" ht="15.95" customHeight="1" x14ac:dyDescent="0.25">
      <c r="A38" s="74" t="s">
        <v>116</v>
      </c>
      <c r="B38" s="273" t="s">
        <v>117</v>
      </c>
      <c r="C38" s="274"/>
      <c r="D38" s="274"/>
      <c r="E38" s="274"/>
      <c r="F38" s="274"/>
      <c r="G38" s="274"/>
      <c r="H38" s="274"/>
    </row>
    <row r="39" spans="1:8" x14ac:dyDescent="0.25">
      <c r="A39" s="42">
        <v>1</v>
      </c>
      <c r="B39" s="75" t="s">
        <v>118</v>
      </c>
      <c r="C39" s="76">
        <v>10000</v>
      </c>
      <c r="D39" s="76">
        <v>10000</v>
      </c>
      <c r="E39" s="76"/>
      <c r="F39" s="76">
        <f>D39-E39</f>
        <v>10000</v>
      </c>
      <c r="G39" s="134"/>
      <c r="H39" s="77"/>
    </row>
    <row r="40" spans="1:8" x14ac:dyDescent="0.25">
      <c r="A40" s="42">
        <v>2</v>
      </c>
      <c r="B40" s="75" t="s">
        <v>119</v>
      </c>
      <c r="C40" s="76">
        <v>20000</v>
      </c>
      <c r="D40" s="76">
        <v>20000</v>
      </c>
      <c r="E40" s="76"/>
      <c r="F40" s="76">
        <f t="shared" ref="F40:F41" si="2">D40-E40</f>
        <v>20000</v>
      </c>
      <c r="G40" s="134"/>
      <c r="H40" s="77"/>
    </row>
    <row r="41" spans="1:8" x14ac:dyDescent="0.25">
      <c r="A41" s="42">
        <v>3</v>
      </c>
      <c r="B41" s="75" t="s">
        <v>120</v>
      </c>
      <c r="C41" s="76">
        <v>20000</v>
      </c>
      <c r="D41" s="76">
        <v>20000</v>
      </c>
      <c r="E41" s="76">
        <v>1800</v>
      </c>
      <c r="F41" s="76">
        <f t="shared" si="2"/>
        <v>18200</v>
      </c>
      <c r="G41" s="134"/>
      <c r="H41" s="77"/>
    </row>
    <row r="42" spans="1:8" ht="15.95" customHeight="1" x14ac:dyDescent="0.25">
      <c r="A42" s="275" t="s">
        <v>121</v>
      </c>
      <c r="B42" s="276"/>
      <c r="C42" s="78">
        <v>50000</v>
      </c>
      <c r="D42" s="78">
        <v>50000</v>
      </c>
      <c r="E42" s="78"/>
      <c r="F42" s="78">
        <f>SUM(F39:F41)</f>
        <v>48200</v>
      </c>
      <c r="G42" s="135"/>
      <c r="H42" s="79"/>
    </row>
    <row r="43" spans="1:8" ht="15.95" customHeight="1" x14ac:dyDescent="0.25">
      <c r="A43" s="277" t="s">
        <v>122</v>
      </c>
      <c r="B43" s="278"/>
      <c r="C43" s="80">
        <v>1191000</v>
      </c>
      <c r="D43" s="80">
        <v>681000</v>
      </c>
      <c r="E43" s="108"/>
      <c r="F43" s="108">
        <f>SUM(F37,F42)</f>
        <v>456070</v>
      </c>
      <c r="G43" s="136"/>
      <c r="H43" s="81"/>
    </row>
    <row r="44" spans="1:8" ht="15.95" customHeight="1" x14ac:dyDescent="0.25">
      <c r="A44" s="82" t="s">
        <v>123</v>
      </c>
      <c r="B44" s="279" t="s">
        <v>124</v>
      </c>
      <c r="C44" s="280"/>
      <c r="D44" s="280"/>
      <c r="E44" s="280"/>
      <c r="F44" s="280"/>
      <c r="G44" s="280"/>
      <c r="H44" s="280"/>
    </row>
    <row r="45" spans="1:8" x14ac:dyDescent="0.25">
      <c r="A45" s="42">
        <v>1</v>
      </c>
      <c r="B45" s="75" t="s">
        <v>125</v>
      </c>
      <c r="C45" s="281">
        <v>50000</v>
      </c>
      <c r="D45" s="281">
        <v>50000</v>
      </c>
      <c r="E45" s="281"/>
      <c r="F45" s="104">
        <f>D45-E45</f>
        <v>50000</v>
      </c>
      <c r="G45" s="137"/>
      <c r="H45" s="283"/>
    </row>
    <row r="46" spans="1:8" x14ac:dyDescent="0.25">
      <c r="A46" s="42">
        <v>2</v>
      </c>
      <c r="B46" s="75" t="s">
        <v>126</v>
      </c>
      <c r="C46" s="282"/>
      <c r="D46" s="282"/>
      <c r="E46" s="282"/>
      <c r="F46" s="105"/>
      <c r="G46" s="138"/>
      <c r="H46" s="284"/>
    </row>
    <row r="47" spans="1:8" ht="15.95" customHeight="1" x14ac:dyDescent="0.25">
      <c r="A47" s="285" t="s">
        <v>127</v>
      </c>
      <c r="B47" s="286"/>
      <c r="C47" s="83">
        <v>50000</v>
      </c>
      <c r="D47" s="83">
        <v>50000</v>
      </c>
      <c r="E47" s="83"/>
      <c r="F47" s="83">
        <f>SUM(F45)</f>
        <v>50000</v>
      </c>
      <c r="G47" s="139"/>
      <c r="H47" s="84"/>
    </row>
    <row r="48" spans="1:8" ht="17.100000000000001" customHeight="1" x14ac:dyDescent="0.25">
      <c r="A48" s="287" t="s">
        <v>128</v>
      </c>
      <c r="B48" s="288"/>
      <c r="C48" s="66">
        <v>1241000</v>
      </c>
      <c r="D48" s="66">
        <v>731000</v>
      </c>
      <c r="E48" s="66"/>
      <c r="F48" s="66">
        <f>SUM(F43,F47)</f>
        <v>506070</v>
      </c>
      <c r="G48" s="130"/>
      <c r="H48" s="54"/>
    </row>
    <row r="49" spans="1:8" ht="15.95" customHeight="1" x14ac:dyDescent="0.25">
      <c r="A49" s="273" t="s">
        <v>129</v>
      </c>
      <c r="B49" s="274"/>
      <c r="C49" s="274"/>
      <c r="D49" s="274"/>
      <c r="E49" s="274"/>
      <c r="F49" s="274"/>
      <c r="G49" s="274"/>
      <c r="H49" s="289"/>
    </row>
    <row r="50" spans="1:8" x14ac:dyDescent="0.25">
      <c r="A50" s="59">
        <v>1</v>
      </c>
      <c r="B50" s="85" t="s">
        <v>130</v>
      </c>
      <c r="C50" s="86">
        <v>45000</v>
      </c>
      <c r="D50" s="86">
        <v>45000</v>
      </c>
      <c r="E50" s="86">
        <v>42480</v>
      </c>
      <c r="F50" s="86">
        <f>D50-E50</f>
        <v>2520</v>
      </c>
      <c r="G50" s="140"/>
      <c r="H50" s="191" t="s">
        <v>257</v>
      </c>
    </row>
    <row r="51" spans="1:8" x14ac:dyDescent="0.25">
      <c r="A51" s="42">
        <v>2</v>
      </c>
      <c r="B51" s="88" t="s">
        <v>131</v>
      </c>
      <c r="C51" s="76">
        <v>48000</v>
      </c>
      <c r="D51" s="76">
        <v>48000</v>
      </c>
      <c r="E51" s="76">
        <v>0</v>
      </c>
      <c r="F51" s="86">
        <f t="shared" ref="F51:F94" si="3">D51-E51</f>
        <v>48000</v>
      </c>
      <c r="G51" s="134"/>
      <c r="H51" s="77" t="s">
        <v>256</v>
      </c>
    </row>
    <row r="52" spans="1:8" ht="17.45" customHeight="1" x14ac:dyDescent="0.25">
      <c r="A52" s="42">
        <v>3</v>
      </c>
      <c r="B52" s="88" t="s">
        <v>132</v>
      </c>
      <c r="C52" s="76">
        <v>450000</v>
      </c>
      <c r="D52" s="76">
        <v>450000</v>
      </c>
      <c r="E52" s="76"/>
      <c r="F52" s="86">
        <f t="shared" si="3"/>
        <v>450000</v>
      </c>
      <c r="G52" s="134"/>
      <c r="H52" s="77"/>
    </row>
    <row r="53" spans="1:8" ht="18.95" customHeight="1" x14ac:dyDescent="0.25">
      <c r="A53" s="59">
        <v>4</v>
      </c>
      <c r="B53" s="88" t="s">
        <v>133</v>
      </c>
      <c r="C53" s="76">
        <v>60000</v>
      </c>
      <c r="D53" s="76">
        <v>60000</v>
      </c>
      <c r="E53" s="76"/>
      <c r="F53" s="86">
        <f t="shared" si="3"/>
        <v>60000</v>
      </c>
      <c r="G53" s="134"/>
      <c r="H53" s="77"/>
    </row>
    <row r="54" spans="1:8" ht="27" x14ac:dyDescent="0.25">
      <c r="A54" s="241">
        <v>5</v>
      </c>
      <c r="B54" s="242" t="s">
        <v>134</v>
      </c>
      <c r="C54" s="243">
        <v>40000</v>
      </c>
      <c r="D54" s="243">
        <v>40000</v>
      </c>
      <c r="E54" s="243">
        <v>46500</v>
      </c>
      <c r="F54" s="244">
        <f t="shared" si="3"/>
        <v>-6500</v>
      </c>
      <c r="G54" s="245"/>
      <c r="H54" s="246" t="s">
        <v>380</v>
      </c>
    </row>
    <row r="55" spans="1:8" x14ac:dyDescent="0.25">
      <c r="A55" s="42">
        <v>6</v>
      </c>
      <c r="B55" s="88" t="s">
        <v>135</v>
      </c>
      <c r="C55" s="76">
        <v>30000</v>
      </c>
      <c r="D55" s="76">
        <v>30000</v>
      </c>
      <c r="E55" s="76"/>
      <c r="F55" s="86">
        <f t="shared" si="3"/>
        <v>30000</v>
      </c>
      <c r="G55" s="134"/>
      <c r="H55" s="77" t="s">
        <v>255</v>
      </c>
    </row>
    <row r="56" spans="1:8" x14ac:dyDescent="0.25">
      <c r="A56" s="59">
        <v>7</v>
      </c>
      <c r="B56" s="88" t="s">
        <v>381</v>
      </c>
      <c r="C56" s="76">
        <v>80000</v>
      </c>
      <c r="D56" s="76">
        <v>80000</v>
      </c>
      <c r="E56" s="76"/>
      <c r="F56" s="86">
        <f t="shared" si="3"/>
        <v>80000</v>
      </c>
      <c r="G56" s="134"/>
      <c r="H56" s="77"/>
    </row>
    <row r="57" spans="1:8" x14ac:dyDescent="0.25">
      <c r="A57" s="42">
        <v>8</v>
      </c>
      <c r="B57" s="88" t="s">
        <v>137</v>
      </c>
      <c r="C57" s="76">
        <v>6000</v>
      </c>
      <c r="D57" s="76">
        <v>6000</v>
      </c>
      <c r="E57" s="76"/>
      <c r="F57" s="86">
        <f t="shared" si="3"/>
        <v>6000</v>
      </c>
      <c r="G57" s="134"/>
      <c r="H57" s="77"/>
    </row>
    <row r="58" spans="1:8" x14ac:dyDescent="0.25">
      <c r="A58" s="42">
        <v>9</v>
      </c>
      <c r="B58" s="116" t="s">
        <v>138</v>
      </c>
      <c r="C58" s="76">
        <v>9000</v>
      </c>
      <c r="D58" s="77"/>
      <c r="E58" s="77"/>
      <c r="F58" s="86">
        <f t="shared" si="3"/>
        <v>0</v>
      </c>
      <c r="G58" s="134"/>
      <c r="H58" s="77"/>
    </row>
    <row r="59" spans="1:8" ht="18.95" customHeight="1" x14ac:dyDescent="0.25">
      <c r="A59" s="59">
        <v>10</v>
      </c>
      <c r="B59" s="89" t="s">
        <v>139</v>
      </c>
      <c r="C59" s="76">
        <v>18000</v>
      </c>
      <c r="D59" s="76">
        <v>18000</v>
      </c>
      <c r="E59" s="76">
        <v>10630</v>
      </c>
      <c r="F59" s="86">
        <f t="shared" si="3"/>
        <v>7370</v>
      </c>
      <c r="G59" s="134"/>
      <c r="H59" s="77"/>
    </row>
    <row r="60" spans="1:8" ht="17.100000000000001" customHeight="1" x14ac:dyDescent="0.25">
      <c r="A60" s="42">
        <v>11</v>
      </c>
      <c r="B60" s="189" t="s">
        <v>140</v>
      </c>
      <c r="C60" s="76">
        <v>15000</v>
      </c>
      <c r="D60" s="76">
        <v>15000</v>
      </c>
      <c r="E60" s="76">
        <v>2085</v>
      </c>
      <c r="F60" s="86">
        <f t="shared" si="3"/>
        <v>12915</v>
      </c>
      <c r="G60" s="134"/>
      <c r="H60" s="77" t="s">
        <v>379</v>
      </c>
    </row>
    <row r="61" spans="1:8" ht="17.100000000000001" customHeight="1" x14ac:dyDescent="0.25">
      <c r="A61" s="42">
        <v>12</v>
      </c>
      <c r="B61" s="189" t="s">
        <v>141</v>
      </c>
      <c r="C61" s="76">
        <v>3000</v>
      </c>
      <c r="D61" s="76">
        <v>3000</v>
      </c>
      <c r="E61" s="76">
        <v>3000</v>
      </c>
      <c r="F61" s="86">
        <f t="shared" si="3"/>
        <v>0</v>
      </c>
      <c r="G61" s="134"/>
      <c r="H61" s="77" t="s">
        <v>258</v>
      </c>
    </row>
    <row r="62" spans="1:8" ht="17.100000000000001" customHeight="1" x14ac:dyDescent="0.25">
      <c r="A62" s="59">
        <v>13</v>
      </c>
      <c r="B62" s="88" t="s">
        <v>142</v>
      </c>
      <c r="C62" s="76">
        <v>100000</v>
      </c>
      <c r="D62" s="76">
        <v>100000</v>
      </c>
      <c r="E62" s="76"/>
      <c r="F62" s="86">
        <f t="shared" si="3"/>
        <v>100000</v>
      </c>
      <c r="G62" s="134"/>
      <c r="H62" s="77"/>
    </row>
    <row r="63" spans="1:8" ht="16.5" customHeight="1" x14ac:dyDescent="0.25">
      <c r="A63" s="42">
        <v>14</v>
      </c>
      <c r="B63" s="189" t="s">
        <v>143</v>
      </c>
      <c r="C63" s="76">
        <v>40000</v>
      </c>
      <c r="D63" s="76">
        <v>40000</v>
      </c>
      <c r="E63" s="76">
        <v>39000</v>
      </c>
      <c r="F63" s="86">
        <f t="shared" si="3"/>
        <v>1000</v>
      </c>
      <c r="G63" s="134"/>
      <c r="H63" s="77" t="s">
        <v>252</v>
      </c>
    </row>
    <row r="64" spans="1:8" x14ac:dyDescent="0.25">
      <c r="A64" s="42">
        <v>15</v>
      </c>
      <c r="B64" s="88" t="s">
        <v>144</v>
      </c>
      <c r="C64" s="76">
        <v>20000</v>
      </c>
      <c r="D64" s="76">
        <v>20000</v>
      </c>
      <c r="E64" s="76"/>
      <c r="F64" s="86">
        <f t="shared" si="3"/>
        <v>20000</v>
      </c>
      <c r="G64" s="134"/>
      <c r="H64" s="77" t="s">
        <v>253</v>
      </c>
    </row>
    <row r="65" spans="1:8" ht="16.5" customHeight="1" x14ac:dyDescent="0.25">
      <c r="A65" s="59">
        <v>16</v>
      </c>
      <c r="B65" s="88" t="s">
        <v>145</v>
      </c>
      <c r="C65" s="76">
        <v>80000</v>
      </c>
      <c r="D65" s="76">
        <v>80000</v>
      </c>
      <c r="E65" s="76"/>
      <c r="F65" s="86">
        <f t="shared" si="3"/>
        <v>80000</v>
      </c>
      <c r="G65" s="134"/>
      <c r="H65" s="77"/>
    </row>
    <row r="66" spans="1:8" x14ac:dyDescent="0.25">
      <c r="A66" s="42">
        <v>17</v>
      </c>
      <c r="B66" s="88" t="s">
        <v>146</v>
      </c>
      <c r="C66" s="76">
        <v>30000</v>
      </c>
      <c r="D66" s="76">
        <v>30000</v>
      </c>
      <c r="E66" s="76">
        <v>10000</v>
      </c>
      <c r="F66" s="86">
        <f t="shared" si="3"/>
        <v>20000</v>
      </c>
      <c r="G66" s="134"/>
      <c r="H66" s="77"/>
    </row>
    <row r="67" spans="1:8" ht="18.95" customHeight="1" x14ac:dyDescent="0.25">
      <c r="A67" s="42">
        <v>18</v>
      </c>
      <c r="B67" s="88" t="s">
        <v>147</v>
      </c>
      <c r="C67" s="76">
        <v>100000</v>
      </c>
      <c r="D67" s="76">
        <v>150000</v>
      </c>
      <c r="E67" s="76"/>
      <c r="F67" s="86">
        <f t="shared" si="3"/>
        <v>150000</v>
      </c>
      <c r="G67" s="134"/>
      <c r="H67" s="77"/>
    </row>
    <row r="68" spans="1:8" ht="15" customHeight="1" x14ac:dyDescent="0.25">
      <c r="A68" s="42">
        <v>19</v>
      </c>
      <c r="B68" s="88" t="s">
        <v>148</v>
      </c>
      <c r="C68" s="76">
        <v>500000</v>
      </c>
      <c r="D68" s="76">
        <v>500000</v>
      </c>
      <c r="E68" s="76">
        <v>500000</v>
      </c>
      <c r="F68" s="86">
        <f t="shared" si="3"/>
        <v>0</v>
      </c>
      <c r="G68" s="134"/>
      <c r="H68" s="77"/>
    </row>
    <row r="69" spans="1:8" ht="17.100000000000001" customHeight="1" x14ac:dyDescent="0.25">
      <c r="A69" s="42">
        <v>20</v>
      </c>
      <c r="B69" s="117" t="s">
        <v>149</v>
      </c>
      <c r="C69" s="76">
        <v>500000</v>
      </c>
      <c r="D69" s="77"/>
      <c r="E69" s="77"/>
      <c r="F69" s="86">
        <f t="shared" si="3"/>
        <v>0</v>
      </c>
      <c r="G69" s="134"/>
      <c r="H69" s="77"/>
    </row>
    <row r="70" spans="1:8" x14ac:dyDescent="0.25">
      <c r="A70" s="42">
        <v>21</v>
      </c>
      <c r="B70" s="90" t="s">
        <v>150</v>
      </c>
      <c r="C70" s="77"/>
      <c r="D70" s="76">
        <v>80000</v>
      </c>
      <c r="E70" s="76"/>
      <c r="F70" s="86">
        <f t="shared" si="3"/>
        <v>80000</v>
      </c>
      <c r="G70" s="134"/>
      <c r="H70" s="77"/>
    </row>
    <row r="71" spans="1:8" x14ac:dyDescent="0.25">
      <c r="A71" s="42">
        <v>22</v>
      </c>
      <c r="B71" s="90" t="s">
        <v>151</v>
      </c>
      <c r="C71" s="77"/>
      <c r="D71" s="76">
        <v>250000</v>
      </c>
      <c r="E71" s="76"/>
      <c r="F71" s="86">
        <f t="shared" si="3"/>
        <v>250000</v>
      </c>
      <c r="G71" s="134"/>
      <c r="H71" s="77"/>
    </row>
    <row r="72" spans="1:8" x14ac:dyDescent="0.25">
      <c r="A72" s="42">
        <v>23</v>
      </c>
      <c r="B72" s="88" t="s">
        <v>152</v>
      </c>
      <c r="C72" s="76">
        <v>100000</v>
      </c>
      <c r="D72" s="77"/>
      <c r="E72" s="77"/>
      <c r="F72" s="86">
        <f t="shared" si="3"/>
        <v>0</v>
      </c>
      <c r="G72" s="134"/>
      <c r="H72" s="77"/>
    </row>
    <row r="73" spans="1:8" ht="22.5" customHeight="1" x14ac:dyDescent="0.25">
      <c r="A73" s="42">
        <v>24</v>
      </c>
      <c r="B73" s="91" t="s">
        <v>153</v>
      </c>
      <c r="C73" s="76">
        <v>1450000</v>
      </c>
      <c r="D73" s="77"/>
      <c r="E73" s="77"/>
      <c r="F73" s="86">
        <f t="shared" si="3"/>
        <v>0</v>
      </c>
      <c r="G73" s="134"/>
      <c r="H73" s="92" t="s">
        <v>154</v>
      </c>
    </row>
    <row r="74" spans="1:8" ht="21.6" customHeight="1" x14ac:dyDescent="0.25">
      <c r="A74" s="42">
        <v>25</v>
      </c>
      <c r="B74" s="91" t="s">
        <v>155</v>
      </c>
      <c r="C74" s="76">
        <v>500000</v>
      </c>
      <c r="D74" s="77"/>
      <c r="E74" s="77"/>
      <c r="F74" s="86">
        <f t="shared" si="3"/>
        <v>0</v>
      </c>
      <c r="G74" s="134"/>
      <c r="H74" s="92" t="s">
        <v>154</v>
      </c>
    </row>
    <row r="75" spans="1:8" x14ac:dyDescent="0.25">
      <c r="A75" s="42">
        <v>26</v>
      </c>
      <c r="B75" s="88" t="s">
        <v>156</v>
      </c>
      <c r="C75" s="76">
        <v>60000</v>
      </c>
      <c r="D75" s="76">
        <v>60000</v>
      </c>
      <c r="E75" s="76"/>
      <c r="F75" s="86">
        <f t="shared" si="3"/>
        <v>60000</v>
      </c>
      <c r="G75" s="134"/>
      <c r="H75" s="77"/>
    </row>
    <row r="76" spans="1:8" x14ac:dyDescent="0.25">
      <c r="A76" s="42">
        <v>27</v>
      </c>
      <c r="B76" s="118" t="s">
        <v>157</v>
      </c>
      <c r="C76" s="76">
        <v>80000</v>
      </c>
      <c r="D76" s="77"/>
      <c r="E76" s="77"/>
      <c r="F76" s="86">
        <f t="shared" si="3"/>
        <v>0</v>
      </c>
      <c r="G76" s="134"/>
      <c r="H76" s="77"/>
    </row>
    <row r="77" spans="1:8" x14ac:dyDescent="0.25">
      <c r="A77" s="42">
        <v>28</v>
      </c>
      <c r="B77" s="89" t="s">
        <v>158</v>
      </c>
      <c r="C77" s="76">
        <v>20000</v>
      </c>
      <c r="D77" s="76">
        <v>20000</v>
      </c>
      <c r="E77" s="76">
        <v>10000</v>
      </c>
      <c r="F77" s="86">
        <f t="shared" si="3"/>
        <v>10000</v>
      </c>
      <c r="G77" s="134"/>
      <c r="H77" s="77"/>
    </row>
    <row r="78" spans="1:8" ht="16.5" hidden="1" customHeight="1" x14ac:dyDescent="0.25">
      <c r="A78" s="42">
        <v>29</v>
      </c>
      <c r="B78" s="89" t="s">
        <v>158</v>
      </c>
      <c r="C78" s="76">
        <v>140000</v>
      </c>
      <c r="D78" s="77"/>
      <c r="E78" s="77"/>
      <c r="F78" s="86">
        <f t="shared" si="3"/>
        <v>0</v>
      </c>
      <c r="G78" s="134"/>
      <c r="H78" s="77"/>
    </row>
    <row r="79" spans="1:8" x14ac:dyDescent="0.25">
      <c r="A79" s="42">
        <v>30</v>
      </c>
      <c r="B79" s="254" t="s">
        <v>159</v>
      </c>
      <c r="C79" s="76">
        <v>20000</v>
      </c>
      <c r="D79" s="76">
        <v>100000</v>
      </c>
      <c r="E79" s="76">
        <v>37500</v>
      </c>
      <c r="F79" s="86">
        <f t="shared" si="3"/>
        <v>62500</v>
      </c>
      <c r="G79" s="134"/>
      <c r="H79" s="77" t="s">
        <v>254</v>
      </c>
    </row>
    <row r="80" spans="1:8" ht="15.6" customHeight="1" x14ac:dyDescent="0.25">
      <c r="A80" s="42">
        <v>31</v>
      </c>
      <c r="B80" s="89" t="s">
        <v>160</v>
      </c>
      <c r="C80" s="76">
        <v>50000</v>
      </c>
      <c r="D80" s="76">
        <v>50000</v>
      </c>
      <c r="E80" s="76"/>
      <c r="F80" s="86">
        <f t="shared" si="3"/>
        <v>50000</v>
      </c>
      <c r="G80" s="134"/>
      <c r="H80" s="77"/>
    </row>
    <row r="81" spans="1:8" x14ac:dyDescent="0.25">
      <c r="A81" s="42">
        <v>32</v>
      </c>
      <c r="B81" s="75" t="s">
        <v>161</v>
      </c>
      <c r="C81" s="76">
        <v>30000</v>
      </c>
      <c r="D81" s="76">
        <v>30000</v>
      </c>
      <c r="E81" s="76">
        <v>7100</v>
      </c>
      <c r="F81" s="86">
        <f t="shared" si="3"/>
        <v>22900</v>
      </c>
      <c r="G81" s="134"/>
      <c r="H81" s="77"/>
    </row>
    <row r="82" spans="1:8" x14ac:dyDescent="0.25">
      <c r="A82" s="42">
        <v>33</v>
      </c>
      <c r="B82" s="75" t="s">
        <v>174</v>
      </c>
      <c r="C82" s="76"/>
      <c r="D82" s="76">
        <v>122000</v>
      </c>
      <c r="E82" s="76"/>
      <c r="F82" s="86">
        <f t="shared" si="3"/>
        <v>122000</v>
      </c>
      <c r="G82" s="134"/>
      <c r="H82" s="77"/>
    </row>
    <row r="83" spans="1:8" x14ac:dyDescent="0.25">
      <c r="A83" s="42">
        <v>34</v>
      </c>
      <c r="B83" s="75" t="s">
        <v>175</v>
      </c>
      <c r="C83" s="76"/>
      <c r="D83" s="76">
        <v>40000</v>
      </c>
      <c r="E83" s="76"/>
      <c r="F83" s="86">
        <f t="shared" si="3"/>
        <v>40000</v>
      </c>
      <c r="G83" s="134"/>
      <c r="H83" s="77"/>
    </row>
    <row r="84" spans="1:8" x14ac:dyDescent="0.25">
      <c r="A84" s="42">
        <v>35</v>
      </c>
      <c r="B84" s="75" t="s">
        <v>176</v>
      </c>
      <c r="C84" s="76"/>
      <c r="D84" s="76">
        <v>40000</v>
      </c>
      <c r="E84" s="76"/>
      <c r="F84" s="86">
        <f t="shared" si="3"/>
        <v>40000</v>
      </c>
      <c r="G84" s="134"/>
      <c r="H84" s="77"/>
    </row>
    <row r="85" spans="1:8" x14ac:dyDescent="0.25">
      <c r="A85" s="42">
        <v>36</v>
      </c>
      <c r="B85" s="75" t="s">
        <v>177</v>
      </c>
      <c r="C85" s="76"/>
      <c r="D85" s="76">
        <v>70000</v>
      </c>
      <c r="E85" s="76"/>
      <c r="F85" s="86">
        <f t="shared" si="3"/>
        <v>70000</v>
      </c>
      <c r="G85" s="134"/>
      <c r="H85" s="77"/>
    </row>
    <row r="86" spans="1:8" x14ac:dyDescent="0.25">
      <c r="A86" s="42">
        <v>37</v>
      </c>
      <c r="B86" s="75" t="s">
        <v>178</v>
      </c>
      <c r="C86" s="76"/>
      <c r="D86" s="76">
        <v>20000</v>
      </c>
      <c r="E86" s="76"/>
      <c r="F86" s="86">
        <f t="shared" si="3"/>
        <v>20000</v>
      </c>
      <c r="G86" s="134"/>
      <c r="H86" s="77"/>
    </row>
    <row r="87" spans="1:8" x14ac:dyDescent="0.25">
      <c r="A87" s="42">
        <v>38</v>
      </c>
      <c r="B87" s="75" t="s">
        <v>179</v>
      </c>
      <c r="C87" s="76"/>
      <c r="D87" s="76">
        <v>20000</v>
      </c>
      <c r="E87" s="76"/>
      <c r="F87" s="86">
        <f t="shared" si="3"/>
        <v>20000</v>
      </c>
      <c r="G87" s="134"/>
      <c r="H87" s="77"/>
    </row>
    <row r="88" spans="1:8" x14ac:dyDescent="0.25">
      <c r="A88" s="42">
        <v>39</v>
      </c>
      <c r="B88" s="75" t="s">
        <v>180</v>
      </c>
      <c r="C88" s="76"/>
      <c r="D88" s="76">
        <v>10000</v>
      </c>
      <c r="E88" s="76"/>
      <c r="F88" s="86">
        <f t="shared" si="3"/>
        <v>10000</v>
      </c>
      <c r="G88" s="134"/>
      <c r="H88" s="77"/>
    </row>
    <row r="89" spans="1:8" x14ac:dyDescent="0.25">
      <c r="A89" s="42">
        <v>40</v>
      </c>
      <c r="B89" s="75" t="s">
        <v>162</v>
      </c>
      <c r="C89" s="76"/>
      <c r="D89" s="76">
        <v>60000</v>
      </c>
      <c r="E89" s="76"/>
      <c r="F89" s="86">
        <f t="shared" si="3"/>
        <v>60000</v>
      </c>
      <c r="G89" s="134"/>
      <c r="H89" s="77"/>
    </row>
    <row r="90" spans="1:8" x14ac:dyDescent="0.25">
      <c r="A90" s="42">
        <v>41</v>
      </c>
      <c r="B90" s="75" t="s">
        <v>182</v>
      </c>
      <c r="C90" s="76"/>
      <c r="D90" s="76">
        <v>30000</v>
      </c>
      <c r="E90" s="76"/>
      <c r="F90" s="86">
        <f t="shared" si="3"/>
        <v>30000</v>
      </c>
      <c r="G90" s="134"/>
      <c r="H90" s="77"/>
    </row>
    <row r="91" spans="1:8" ht="15.95" customHeight="1" x14ac:dyDescent="0.25">
      <c r="A91" s="42">
        <v>42</v>
      </c>
      <c r="B91" s="75" t="s">
        <v>181</v>
      </c>
      <c r="C91" s="77"/>
      <c r="D91" s="76">
        <v>30000</v>
      </c>
      <c r="E91" s="76"/>
      <c r="F91" s="86">
        <f t="shared" si="3"/>
        <v>30000</v>
      </c>
      <c r="G91" s="134"/>
      <c r="H91" s="77"/>
    </row>
    <row r="92" spans="1:8" ht="15.95" customHeight="1" x14ac:dyDescent="0.25">
      <c r="A92" s="42">
        <v>43</v>
      </c>
      <c r="B92" s="75" t="s">
        <v>183</v>
      </c>
      <c r="C92" s="77"/>
      <c r="D92" s="76">
        <v>30000</v>
      </c>
      <c r="E92" s="76"/>
      <c r="F92" s="86">
        <f t="shared" si="3"/>
        <v>30000</v>
      </c>
      <c r="G92" s="134"/>
      <c r="H92" s="77"/>
    </row>
    <row r="93" spans="1:8" ht="15.95" customHeight="1" x14ac:dyDescent="0.25">
      <c r="A93" s="42">
        <v>44</v>
      </c>
      <c r="B93" s="75"/>
      <c r="C93" s="77"/>
      <c r="D93" s="76"/>
      <c r="E93" s="76"/>
      <c r="F93" s="86">
        <f t="shared" si="3"/>
        <v>0</v>
      </c>
      <c r="G93" s="134"/>
      <c r="H93" s="77"/>
    </row>
    <row r="94" spans="1:8" x14ac:dyDescent="0.25">
      <c r="A94" s="42">
        <v>43</v>
      </c>
      <c r="B94" s="75"/>
      <c r="C94" s="93"/>
      <c r="D94" s="76"/>
      <c r="E94" s="76"/>
      <c r="F94" s="86">
        <f t="shared" si="3"/>
        <v>0</v>
      </c>
      <c r="G94" s="134"/>
      <c r="H94" s="93"/>
    </row>
    <row r="95" spans="1:8" ht="15.95" customHeight="1" x14ac:dyDescent="0.25">
      <c r="A95" s="275" t="s">
        <v>163</v>
      </c>
      <c r="B95" s="276"/>
      <c r="C95" s="72">
        <v>4624000</v>
      </c>
      <c r="D95" s="72">
        <f>SUM(D50:D94)</f>
        <v>2777000</v>
      </c>
      <c r="E95" s="72"/>
      <c r="F95" s="72">
        <f>SUM(F50:F94)</f>
        <v>2068705</v>
      </c>
      <c r="G95" s="133"/>
      <c r="H95" s="73"/>
    </row>
    <row r="96" spans="1:8" x14ac:dyDescent="0.25">
      <c r="A96" s="273" t="s">
        <v>164</v>
      </c>
      <c r="B96" s="274"/>
      <c r="C96" s="274"/>
      <c r="D96" s="274"/>
      <c r="E96" s="274"/>
      <c r="F96" s="274"/>
      <c r="G96" s="274"/>
      <c r="H96" s="274"/>
    </row>
    <row r="97" spans="1:8" ht="24.6" customHeight="1" x14ac:dyDescent="0.25">
      <c r="A97" s="94">
        <v>1</v>
      </c>
      <c r="B97" s="75" t="s">
        <v>165</v>
      </c>
      <c r="C97" s="95">
        <v>15000</v>
      </c>
      <c r="D97" s="95">
        <v>30000</v>
      </c>
      <c r="E97" s="95"/>
      <c r="F97" s="109">
        <f>D97-E97</f>
        <v>30000</v>
      </c>
      <c r="G97" s="141"/>
      <c r="H97" s="93"/>
    </row>
    <row r="98" spans="1:8" ht="18" customHeight="1" x14ac:dyDescent="0.25">
      <c r="A98" s="94">
        <v>2</v>
      </c>
      <c r="B98" s="75" t="s">
        <v>166</v>
      </c>
      <c r="C98" s="95">
        <v>3000</v>
      </c>
      <c r="D98" s="95">
        <v>3000</v>
      </c>
      <c r="E98" s="95"/>
      <c r="F98" s="109">
        <f>D98-E98</f>
        <v>3000</v>
      </c>
      <c r="G98" s="141"/>
      <c r="H98" s="93"/>
    </row>
    <row r="99" spans="1:8" ht="15.95" customHeight="1" x14ac:dyDescent="0.25">
      <c r="A99" s="269" t="s">
        <v>167</v>
      </c>
      <c r="B99" s="270"/>
      <c r="C99" s="96">
        <v>18000</v>
      </c>
      <c r="D99" s="96">
        <f>SUM(D97,D98)</f>
        <v>33000</v>
      </c>
      <c r="E99" s="96"/>
      <c r="F99" s="96">
        <f>SUM(F97:F98)</f>
        <v>33000</v>
      </c>
      <c r="G99" s="142"/>
      <c r="H99" s="79"/>
    </row>
    <row r="100" spans="1:8" ht="15.95" customHeight="1" x14ac:dyDescent="0.25">
      <c r="A100" s="262" t="s">
        <v>168</v>
      </c>
      <c r="B100" s="263"/>
      <c r="C100" s="48">
        <v>4642000</v>
      </c>
      <c r="D100" s="48">
        <v>2398000</v>
      </c>
      <c r="E100" s="48"/>
      <c r="F100" s="48"/>
      <c r="G100" s="122"/>
      <c r="H100" s="49"/>
    </row>
    <row r="101" spans="1:8" x14ac:dyDescent="0.25">
      <c r="A101" s="264" t="s">
        <v>169</v>
      </c>
      <c r="B101" s="265"/>
      <c r="C101" s="265"/>
      <c r="D101" s="56"/>
      <c r="E101" s="56"/>
      <c r="F101" s="56"/>
      <c r="G101" s="143"/>
      <c r="H101" s="97"/>
    </row>
    <row r="102" spans="1:8" ht="14.45" customHeight="1" x14ac:dyDescent="0.25">
      <c r="A102" s="94">
        <v>1</v>
      </c>
      <c r="B102" s="75" t="s">
        <v>170</v>
      </c>
      <c r="C102" s="98">
        <v>500000</v>
      </c>
      <c r="D102" s="98">
        <v>200000</v>
      </c>
      <c r="E102" s="98"/>
      <c r="F102" s="112">
        <f>D102-E102</f>
        <v>200000</v>
      </c>
      <c r="G102" s="144"/>
      <c r="H102" s="93"/>
    </row>
    <row r="103" spans="1:8" x14ac:dyDescent="0.25">
      <c r="A103" s="94">
        <v>2</v>
      </c>
      <c r="B103" s="75" t="s">
        <v>171</v>
      </c>
      <c r="C103" s="98">
        <v>65000</v>
      </c>
      <c r="D103" s="98">
        <v>250000</v>
      </c>
      <c r="E103" s="98"/>
      <c r="F103" s="112">
        <f>D103-E103</f>
        <v>250000</v>
      </c>
      <c r="G103" s="144"/>
      <c r="H103" s="93"/>
    </row>
    <row r="104" spans="1:8" x14ac:dyDescent="0.25">
      <c r="A104" s="266" t="s">
        <v>172</v>
      </c>
      <c r="B104" s="267"/>
      <c r="C104" s="96">
        <v>565000</v>
      </c>
      <c r="D104" s="96">
        <f>SUM(D102,D103)</f>
        <v>450000</v>
      </c>
      <c r="E104" s="96"/>
      <c r="F104" s="96">
        <f>SUM(F102:F103)</f>
        <v>450000</v>
      </c>
      <c r="G104" s="142"/>
      <c r="H104" s="79"/>
    </row>
    <row r="105" spans="1:8" ht="15.95" customHeight="1" x14ac:dyDescent="0.25">
      <c r="A105" s="262" t="s">
        <v>173</v>
      </c>
      <c r="B105" s="263"/>
      <c r="C105" s="48">
        <v>7518800</v>
      </c>
      <c r="D105" s="48">
        <f>SUM(D7,D11,D19,D22,D48,D95,D99,D104)</f>
        <v>4956300</v>
      </c>
      <c r="E105" s="48"/>
      <c r="F105" s="48">
        <f>SUM(F7,F11,F19,F22,F48,F95,F99,F104)</f>
        <v>3507137.02</v>
      </c>
      <c r="G105" s="122"/>
      <c r="H105" s="49"/>
    </row>
    <row r="106" spans="1:8" x14ac:dyDescent="0.25">
      <c r="A106" s="268"/>
      <c r="B106" s="268"/>
      <c r="C106" s="99"/>
      <c r="D106" s="99"/>
      <c r="E106" s="99"/>
      <c r="F106" s="99"/>
      <c r="G106" s="145"/>
      <c r="H106" s="99"/>
    </row>
    <row r="107" spans="1:8" x14ac:dyDescent="0.25">
      <c r="A107" s="261"/>
      <c r="B107" s="261"/>
      <c r="C107" s="99"/>
      <c r="D107" s="99"/>
      <c r="E107" s="99"/>
      <c r="F107" s="113"/>
      <c r="G107" s="145"/>
      <c r="H107" s="99"/>
    </row>
    <row r="108" spans="1:8" x14ac:dyDescent="0.25">
      <c r="A108" s="261"/>
      <c r="B108" s="261"/>
      <c r="C108" s="99"/>
      <c r="D108" s="99"/>
      <c r="E108" s="99"/>
      <c r="F108" s="99"/>
      <c r="G108" s="145"/>
      <c r="H108" s="99"/>
    </row>
    <row r="109" spans="1:8" x14ac:dyDescent="0.25">
      <c r="A109" s="261"/>
      <c r="B109" s="261"/>
      <c r="C109" s="99"/>
      <c r="D109" s="99"/>
      <c r="E109" s="99"/>
      <c r="F109" s="113"/>
      <c r="G109" s="145"/>
      <c r="H109" s="99"/>
    </row>
  </sheetData>
  <mergeCells count="31">
    <mergeCell ref="B12:C12"/>
    <mergeCell ref="A1:C1"/>
    <mergeCell ref="A2:A3"/>
    <mergeCell ref="B2:B3"/>
    <mergeCell ref="H2:H3"/>
    <mergeCell ref="G2:G3"/>
    <mergeCell ref="F2:F3"/>
    <mergeCell ref="E2:E3"/>
    <mergeCell ref="A99:B99"/>
    <mergeCell ref="A37:B37"/>
    <mergeCell ref="B38:H38"/>
    <mergeCell ref="A42:B42"/>
    <mergeCell ref="A43:B43"/>
    <mergeCell ref="B44:H44"/>
    <mergeCell ref="C45:C46"/>
    <mergeCell ref="D45:D46"/>
    <mergeCell ref="H45:H46"/>
    <mergeCell ref="A47:B47"/>
    <mergeCell ref="A48:B48"/>
    <mergeCell ref="A49:H49"/>
    <mergeCell ref="A95:B95"/>
    <mergeCell ref="A96:H96"/>
    <mergeCell ref="E45:E46"/>
    <mergeCell ref="A108:B108"/>
    <mergeCell ref="A109:B109"/>
    <mergeCell ref="A100:B100"/>
    <mergeCell ref="A101:C101"/>
    <mergeCell ref="A104:B104"/>
    <mergeCell ref="A105:B105"/>
    <mergeCell ref="A106:B106"/>
    <mergeCell ref="A107:B107"/>
  </mergeCells>
  <phoneticPr fontId="20"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F55-1C33-43E8-927B-56730874C4EA}">
  <dimension ref="A1:G134"/>
  <sheetViews>
    <sheetView zoomScale="146" zoomScaleNormal="146" workbookViewId="0">
      <selection activeCell="G77" sqref="G77"/>
    </sheetView>
  </sheetViews>
  <sheetFormatPr defaultRowHeight="15" x14ac:dyDescent="0.25"/>
  <cols>
    <col min="1" max="1" width="3.5703125" customWidth="1"/>
    <col min="2" max="2" width="63.85546875" customWidth="1"/>
    <col min="3" max="3" width="28.28515625" hidden="1" customWidth="1"/>
    <col min="4" max="4" width="15.7109375" hidden="1" customWidth="1"/>
    <col min="5" max="5" width="19.5703125" customWidth="1"/>
    <col min="6" max="6" width="14.140625" customWidth="1"/>
    <col min="7" max="7" width="11.5703125" bestFit="1" customWidth="1"/>
  </cols>
  <sheetData>
    <row r="1" spans="1:7" ht="21" customHeight="1" x14ac:dyDescent="0.25">
      <c r="A1" s="290" t="s">
        <v>259</v>
      </c>
      <c r="B1" s="290"/>
      <c r="C1" s="290"/>
      <c r="D1" s="36"/>
      <c r="E1" s="36"/>
    </row>
    <row r="2" spans="1:7" ht="13.5" customHeight="1" x14ac:dyDescent="0.25">
      <c r="A2" s="291" t="s">
        <v>67</v>
      </c>
      <c r="B2" s="293" t="s">
        <v>68</v>
      </c>
      <c r="C2" s="38" t="s">
        <v>69</v>
      </c>
      <c r="D2" s="38" t="s">
        <v>69</v>
      </c>
      <c r="E2" s="38" t="s">
        <v>69</v>
      </c>
    </row>
    <row r="3" spans="1:7" ht="32.450000000000003" customHeight="1" x14ac:dyDescent="0.25">
      <c r="A3" s="292"/>
      <c r="B3" s="294"/>
      <c r="C3" s="39" t="s">
        <v>70</v>
      </c>
      <c r="D3" s="39" t="s">
        <v>71</v>
      </c>
      <c r="E3" s="39" t="s">
        <v>199</v>
      </c>
    </row>
    <row r="4" spans="1:7" ht="18.600000000000001" customHeight="1" x14ac:dyDescent="0.25">
      <c r="A4" s="40" t="s">
        <v>73</v>
      </c>
      <c r="B4" s="40" t="s">
        <v>74</v>
      </c>
      <c r="C4" s="41"/>
      <c r="D4" s="41"/>
      <c r="E4" s="41"/>
    </row>
    <row r="5" spans="1:7" ht="15" customHeight="1" x14ac:dyDescent="0.25">
      <c r="A5" s="106">
        <v>1</v>
      </c>
      <c r="B5" s="101" t="s">
        <v>75</v>
      </c>
      <c r="C5" s="107">
        <v>15000</v>
      </c>
      <c r="D5" s="107">
        <v>15000</v>
      </c>
      <c r="E5" s="107">
        <v>15000</v>
      </c>
    </row>
    <row r="6" spans="1:7" ht="14.45" customHeight="1" x14ac:dyDescent="0.25">
      <c r="A6" s="106">
        <v>2</v>
      </c>
      <c r="B6" s="101" t="s">
        <v>76</v>
      </c>
      <c r="C6" s="107">
        <v>5000</v>
      </c>
      <c r="D6" s="107">
        <v>5000</v>
      </c>
      <c r="E6" s="107">
        <v>15000</v>
      </c>
    </row>
    <row r="7" spans="1:7" ht="15.6" customHeight="1" x14ac:dyDescent="0.25">
      <c r="A7" s="46"/>
      <c r="B7" s="47" t="s">
        <v>77</v>
      </c>
      <c r="C7" s="48">
        <v>20000</v>
      </c>
      <c r="D7" s="48">
        <v>20000</v>
      </c>
      <c r="E7" s="48">
        <f>SUM(E5,E6)</f>
        <v>30000</v>
      </c>
    </row>
    <row r="8" spans="1:7" x14ac:dyDescent="0.25">
      <c r="A8" s="40" t="s">
        <v>78</v>
      </c>
      <c r="B8" s="40" t="s">
        <v>79</v>
      </c>
      <c r="C8" s="41"/>
      <c r="D8" s="41"/>
      <c r="E8" s="41"/>
    </row>
    <row r="9" spans="1:7" ht="12.95" customHeight="1" x14ac:dyDescent="0.25">
      <c r="A9" s="42">
        <v>1</v>
      </c>
      <c r="B9" s="114" t="s">
        <v>80</v>
      </c>
      <c r="C9" s="50"/>
      <c r="D9" s="50"/>
      <c r="E9" s="50"/>
    </row>
    <row r="10" spans="1:7" ht="14.45" customHeight="1" x14ac:dyDescent="0.25">
      <c r="A10" s="42">
        <v>2</v>
      </c>
      <c r="B10" s="43" t="s">
        <v>81</v>
      </c>
      <c r="C10" s="44">
        <v>50000</v>
      </c>
      <c r="D10" s="44">
        <v>50000</v>
      </c>
      <c r="E10" s="44">
        <v>50000</v>
      </c>
    </row>
    <row r="11" spans="1:7" x14ac:dyDescent="0.25">
      <c r="A11" s="51"/>
      <c r="B11" s="52" t="s">
        <v>82</v>
      </c>
      <c r="C11" s="53">
        <v>50000</v>
      </c>
      <c r="D11" s="53">
        <v>50000</v>
      </c>
      <c r="E11" s="53">
        <v>50000</v>
      </c>
    </row>
    <row r="12" spans="1:7" ht="15.95" customHeight="1" x14ac:dyDescent="0.25">
      <c r="A12" s="55" t="s">
        <v>83</v>
      </c>
      <c r="B12" s="273" t="s">
        <v>84</v>
      </c>
      <c r="C12" s="274"/>
      <c r="D12" s="57"/>
      <c r="E12" s="57"/>
    </row>
    <row r="13" spans="1:7" x14ac:dyDescent="0.25">
      <c r="A13" s="59">
        <v>1</v>
      </c>
      <c r="B13" s="60" t="s">
        <v>85</v>
      </c>
      <c r="C13" s="61">
        <v>73500</v>
      </c>
      <c r="D13" s="61">
        <v>73500</v>
      </c>
      <c r="E13" s="61">
        <v>20000</v>
      </c>
      <c r="F13" t="s">
        <v>370</v>
      </c>
      <c r="G13" s="190"/>
    </row>
    <row r="14" spans="1:7" ht="12.6" customHeight="1" x14ac:dyDescent="0.25">
      <c r="A14" s="42">
        <v>2</v>
      </c>
      <c r="B14" s="43" t="s">
        <v>87</v>
      </c>
      <c r="C14" s="44">
        <v>447300</v>
      </c>
      <c r="D14" s="44">
        <v>447300</v>
      </c>
      <c r="E14" s="44"/>
      <c r="G14" s="202"/>
    </row>
    <row r="15" spans="1:7" x14ac:dyDescent="0.25">
      <c r="A15" s="42">
        <v>3</v>
      </c>
      <c r="B15" s="43" t="s">
        <v>215</v>
      </c>
      <c r="C15" s="44">
        <v>224500</v>
      </c>
      <c r="D15" s="44">
        <v>224500</v>
      </c>
      <c r="E15" s="44"/>
    </row>
    <row r="16" spans="1:7" ht="17.100000000000001" customHeight="1" x14ac:dyDescent="0.25">
      <c r="A16" s="42">
        <v>4</v>
      </c>
      <c r="B16" s="114" t="s">
        <v>91</v>
      </c>
      <c r="C16" s="44">
        <v>155500</v>
      </c>
      <c r="D16" s="45"/>
      <c r="E16" s="192"/>
    </row>
    <row r="17" spans="1:6" ht="17.100000000000001" customHeight="1" x14ac:dyDescent="0.25">
      <c r="A17" s="42">
        <v>5</v>
      </c>
      <c r="B17" s="101" t="s">
        <v>266</v>
      </c>
      <c r="C17" s="44"/>
      <c r="D17" s="45"/>
      <c r="E17" s="192">
        <v>200000</v>
      </c>
    </row>
    <row r="18" spans="1:6" x14ac:dyDescent="0.25">
      <c r="A18" s="42">
        <v>6</v>
      </c>
      <c r="B18" s="115" t="s">
        <v>93</v>
      </c>
      <c r="C18" s="45"/>
      <c r="D18" s="45"/>
      <c r="E18" s="45"/>
    </row>
    <row r="19" spans="1:6" x14ac:dyDescent="0.25">
      <c r="A19" s="42">
        <v>7</v>
      </c>
      <c r="B19" s="154" t="s">
        <v>94</v>
      </c>
      <c r="C19" s="45"/>
      <c r="D19" s="45"/>
      <c r="E19" s="45"/>
    </row>
    <row r="20" spans="1:6" ht="14.1" customHeight="1" x14ac:dyDescent="0.25">
      <c r="A20" s="42">
        <v>8</v>
      </c>
      <c r="B20" s="193" t="s">
        <v>225</v>
      </c>
      <c r="C20" s="179"/>
      <c r="D20" s="107"/>
      <c r="E20" s="107">
        <v>1270000</v>
      </c>
      <c r="F20" s="226">
        <v>1140396</v>
      </c>
    </row>
    <row r="21" spans="1:6" ht="18.600000000000001" customHeight="1" x14ac:dyDescent="0.25">
      <c r="A21" s="42">
        <v>9</v>
      </c>
      <c r="B21" s="193" t="s">
        <v>371</v>
      </c>
      <c r="C21" s="45"/>
      <c r="D21" s="45"/>
      <c r="E21" s="234">
        <v>1140396</v>
      </c>
    </row>
    <row r="22" spans="1:6" ht="16.5" customHeight="1" x14ac:dyDescent="0.25">
      <c r="A22" s="46"/>
      <c r="B22" s="47" t="s">
        <v>95</v>
      </c>
      <c r="C22" s="48">
        <v>900800</v>
      </c>
      <c r="D22" s="48">
        <v>745300</v>
      </c>
      <c r="E22" s="48">
        <f>SUM(E13,E15,E14,E16,E17,E18,E19,E20)</f>
        <v>1490000</v>
      </c>
    </row>
    <row r="23" spans="1:6" ht="18" customHeight="1" x14ac:dyDescent="0.25">
      <c r="A23" s="40" t="s">
        <v>96</v>
      </c>
      <c r="B23" s="40" t="s">
        <v>97</v>
      </c>
      <c r="C23" s="65"/>
      <c r="D23" s="65"/>
      <c r="E23" s="65"/>
    </row>
    <row r="24" spans="1:6" ht="15.6" customHeight="1" x14ac:dyDescent="0.25">
      <c r="A24" s="100">
        <v>1</v>
      </c>
      <c r="B24" s="101" t="s">
        <v>98</v>
      </c>
      <c r="C24" s="102">
        <v>100000</v>
      </c>
      <c r="D24" s="102">
        <v>150000</v>
      </c>
      <c r="E24" s="102">
        <v>50000</v>
      </c>
    </row>
    <row r="25" spans="1:6" ht="17.45" customHeight="1" x14ac:dyDescent="0.25">
      <c r="A25" s="46"/>
      <c r="B25" s="52" t="s">
        <v>99</v>
      </c>
      <c r="C25" s="66">
        <v>100000</v>
      </c>
      <c r="D25" s="66">
        <f>SUM(D24)</f>
        <v>150000</v>
      </c>
      <c r="E25" s="66">
        <f>SUM(E24)</f>
        <v>50000</v>
      </c>
    </row>
    <row r="26" spans="1:6" ht="18" customHeight="1" x14ac:dyDescent="0.25">
      <c r="A26" s="67" t="s">
        <v>100</v>
      </c>
      <c r="B26" s="68" t="s">
        <v>101</v>
      </c>
      <c r="C26" s="69"/>
      <c r="D26" s="69"/>
      <c r="E26" s="69"/>
    </row>
    <row r="27" spans="1:6" ht="15.95" customHeight="1" x14ac:dyDescent="0.25">
      <c r="A27" s="67" t="s">
        <v>102</v>
      </c>
      <c r="B27" s="68" t="s">
        <v>103</v>
      </c>
      <c r="C27" s="70"/>
      <c r="D27" s="70"/>
      <c r="E27" s="70"/>
    </row>
    <row r="28" spans="1:6" x14ac:dyDescent="0.25">
      <c r="A28" s="42">
        <v>1</v>
      </c>
      <c r="B28" s="43" t="s">
        <v>104</v>
      </c>
      <c r="C28" s="44">
        <v>70000</v>
      </c>
      <c r="D28" s="44">
        <v>20000</v>
      </c>
      <c r="E28" s="44">
        <v>20000</v>
      </c>
    </row>
    <row r="29" spans="1:6" ht="18.95" customHeight="1" x14ac:dyDescent="0.25">
      <c r="A29" s="42">
        <v>2</v>
      </c>
      <c r="B29" s="43" t="s">
        <v>105</v>
      </c>
      <c r="C29" s="44">
        <v>265000</v>
      </c>
      <c r="D29" s="44">
        <v>265000</v>
      </c>
      <c r="E29" s="44">
        <v>300000</v>
      </c>
    </row>
    <row r="30" spans="1:6" x14ac:dyDescent="0.25">
      <c r="A30" s="42">
        <v>3</v>
      </c>
      <c r="B30" s="43" t="s">
        <v>106</v>
      </c>
      <c r="C30" s="44">
        <v>20000</v>
      </c>
      <c r="D30" s="44">
        <v>20000</v>
      </c>
      <c r="E30" s="44">
        <v>20000</v>
      </c>
    </row>
    <row r="31" spans="1:6" x14ac:dyDescent="0.25">
      <c r="A31" s="42">
        <v>4</v>
      </c>
      <c r="B31" s="43" t="s">
        <v>107</v>
      </c>
      <c r="C31" s="44">
        <v>60000</v>
      </c>
      <c r="D31" s="44">
        <v>60000</v>
      </c>
      <c r="E31" s="44">
        <v>60000</v>
      </c>
    </row>
    <row r="32" spans="1:6" ht="18.600000000000001" customHeight="1" x14ac:dyDescent="0.25">
      <c r="A32" s="42">
        <v>5</v>
      </c>
      <c r="B32" s="159" t="s">
        <v>108</v>
      </c>
      <c r="C32" s="44">
        <v>100000</v>
      </c>
      <c r="D32" s="107">
        <v>100000</v>
      </c>
      <c r="E32" s="44"/>
    </row>
    <row r="33" spans="1:5" ht="18.600000000000001" customHeight="1" x14ac:dyDescent="0.25">
      <c r="A33" s="42">
        <v>6</v>
      </c>
      <c r="B33" s="43" t="s">
        <v>206</v>
      </c>
      <c r="C33" s="44"/>
      <c r="D33" s="44"/>
      <c r="E33" s="44">
        <v>20000</v>
      </c>
    </row>
    <row r="34" spans="1:5" ht="18.600000000000001" customHeight="1" x14ac:dyDescent="0.25">
      <c r="A34" s="42">
        <v>7</v>
      </c>
      <c r="B34" s="43" t="s">
        <v>201</v>
      </c>
      <c r="C34" s="44"/>
      <c r="D34" s="44"/>
      <c r="E34" s="44">
        <v>20000</v>
      </c>
    </row>
    <row r="35" spans="1:5" ht="18.600000000000001" customHeight="1" x14ac:dyDescent="0.25">
      <c r="A35" s="42">
        <v>8</v>
      </c>
      <c r="B35" s="43" t="s">
        <v>202</v>
      </c>
      <c r="C35" s="44"/>
      <c r="D35" s="44"/>
      <c r="E35" s="44">
        <v>20000</v>
      </c>
    </row>
    <row r="36" spans="1:5" ht="18.600000000000001" customHeight="1" x14ac:dyDescent="0.25">
      <c r="A36" s="42">
        <v>9</v>
      </c>
      <c r="B36" s="43" t="s">
        <v>203</v>
      </c>
      <c r="C36" s="44"/>
      <c r="D36" s="44"/>
      <c r="E36" s="44">
        <v>20000</v>
      </c>
    </row>
    <row r="37" spans="1:5" ht="18.600000000000001" customHeight="1" x14ac:dyDescent="0.25">
      <c r="A37" s="42">
        <v>10</v>
      </c>
      <c r="B37" s="43" t="s">
        <v>205</v>
      </c>
      <c r="C37" s="44"/>
      <c r="D37" s="44"/>
      <c r="E37" s="44">
        <v>20000</v>
      </c>
    </row>
    <row r="38" spans="1:5" ht="18.600000000000001" customHeight="1" x14ac:dyDescent="0.25">
      <c r="A38" s="42">
        <v>11</v>
      </c>
      <c r="B38" s="43" t="s">
        <v>204</v>
      </c>
      <c r="C38" s="44"/>
      <c r="D38" s="44"/>
      <c r="E38" s="44">
        <v>20000</v>
      </c>
    </row>
    <row r="39" spans="1:5" x14ac:dyDescent="0.25">
      <c r="A39" s="42">
        <v>12</v>
      </c>
      <c r="B39" s="43" t="s">
        <v>109</v>
      </c>
      <c r="C39" s="44">
        <v>36000</v>
      </c>
      <c r="D39" s="44">
        <v>36000</v>
      </c>
      <c r="E39" s="44"/>
    </row>
    <row r="40" spans="1:5" ht="18.95" customHeight="1" x14ac:dyDescent="0.25">
      <c r="A40" s="42">
        <v>13</v>
      </c>
      <c r="B40" s="71" t="s">
        <v>110</v>
      </c>
      <c r="C40" s="44">
        <v>30000</v>
      </c>
      <c r="D40" s="44">
        <v>30000</v>
      </c>
      <c r="E40" s="44">
        <v>20000</v>
      </c>
    </row>
    <row r="41" spans="1:5" x14ac:dyDescent="0.25">
      <c r="A41" s="42">
        <v>14</v>
      </c>
      <c r="B41" s="101" t="s">
        <v>216</v>
      </c>
      <c r="C41" s="44">
        <v>60000</v>
      </c>
      <c r="D41" s="45"/>
      <c r="E41" s="44">
        <v>200000</v>
      </c>
    </row>
    <row r="42" spans="1:5" x14ac:dyDescent="0.25">
      <c r="A42" s="42">
        <v>15</v>
      </c>
      <c r="B42" s="71" t="s">
        <v>112</v>
      </c>
      <c r="C42" s="44">
        <v>50000</v>
      </c>
      <c r="D42" s="44">
        <v>50000</v>
      </c>
      <c r="E42" s="44">
        <v>50000</v>
      </c>
    </row>
    <row r="43" spans="1:5" ht="15.6" customHeight="1" x14ac:dyDescent="0.25">
      <c r="A43" s="42">
        <v>16</v>
      </c>
      <c r="B43" s="43" t="s">
        <v>113</v>
      </c>
      <c r="C43" s="44">
        <v>50000</v>
      </c>
      <c r="D43" s="44">
        <v>50000</v>
      </c>
      <c r="E43" s="44">
        <v>50000</v>
      </c>
    </row>
    <row r="44" spans="1:5" ht="15.6" customHeight="1" x14ac:dyDescent="0.25">
      <c r="A44" s="42">
        <v>17</v>
      </c>
      <c r="B44" s="158" t="s">
        <v>114</v>
      </c>
      <c r="C44" s="44">
        <v>400000</v>
      </c>
      <c r="D44" s="45"/>
      <c r="E44" s="45"/>
    </row>
    <row r="45" spans="1:5" ht="14.1" customHeight="1" x14ac:dyDescent="0.25">
      <c r="A45" s="42">
        <v>18</v>
      </c>
      <c r="B45" s="75" t="s">
        <v>176</v>
      </c>
      <c r="C45" s="44"/>
      <c r="D45" s="76">
        <v>40000</v>
      </c>
      <c r="E45" s="76">
        <v>20000</v>
      </c>
    </row>
    <row r="46" spans="1:5" ht="15.6" customHeight="1" x14ac:dyDescent="0.25">
      <c r="A46" s="42">
        <v>19</v>
      </c>
      <c r="B46" s="75" t="s">
        <v>177</v>
      </c>
      <c r="C46" s="44"/>
      <c r="D46" s="76">
        <v>70000</v>
      </c>
      <c r="E46" s="76">
        <v>20000</v>
      </c>
    </row>
    <row r="47" spans="1:5" ht="15.6" customHeight="1" x14ac:dyDescent="0.25">
      <c r="A47" s="42">
        <v>20</v>
      </c>
      <c r="B47" s="75" t="s">
        <v>210</v>
      </c>
      <c r="C47" s="44"/>
      <c r="D47" s="76">
        <v>20000</v>
      </c>
      <c r="E47" s="76">
        <v>20000</v>
      </c>
    </row>
    <row r="48" spans="1:5" ht="15.6" customHeight="1" x14ac:dyDescent="0.25">
      <c r="A48" s="42">
        <v>21</v>
      </c>
      <c r="B48" s="171" t="s">
        <v>179</v>
      </c>
      <c r="C48" s="44"/>
      <c r="D48" s="76">
        <v>20000</v>
      </c>
      <c r="E48" s="76"/>
    </row>
    <row r="49" spans="1:6" ht="15.6" customHeight="1" x14ac:dyDescent="0.25">
      <c r="A49" s="42">
        <v>22</v>
      </c>
      <c r="B49" s="75" t="s">
        <v>180</v>
      </c>
      <c r="C49" s="44"/>
      <c r="D49" s="76">
        <v>10000</v>
      </c>
      <c r="E49" s="76">
        <v>10000</v>
      </c>
    </row>
    <row r="50" spans="1:6" ht="15.6" customHeight="1" x14ac:dyDescent="0.25">
      <c r="A50" s="42">
        <v>23</v>
      </c>
      <c r="B50" s="75" t="s">
        <v>162</v>
      </c>
      <c r="C50" s="44"/>
      <c r="D50" s="76">
        <v>60000</v>
      </c>
      <c r="E50" s="76">
        <v>60000</v>
      </c>
    </row>
    <row r="51" spans="1:6" ht="15.6" customHeight="1" x14ac:dyDescent="0.25">
      <c r="A51" s="42">
        <v>24</v>
      </c>
      <c r="B51" s="75" t="s">
        <v>182</v>
      </c>
      <c r="C51" s="44"/>
      <c r="D51" s="76">
        <v>30000</v>
      </c>
      <c r="E51" s="76">
        <v>30000</v>
      </c>
    </row>
    <row r="52" spans="1:6" x14ac:dyDescent="0.25">
      <c r="A52" s="42">
        <v>25</v>
      </c>
      <c r="B52" s="75" t="s">
        <v>181</v>
      </c>
      <c r="C52" s="45"/>
      <c r="D52" s="76">
        <v>30000</v>
      </c>
      <c r="E52" s="76"/>
    </row>
    <row r="53" spans="1:6" x14ac:dyDescent="0.25">
      <c r="A53" s="42">
        <v>26</v>
      </c>
      <c r="B53" s="75" t="s">
        <v>183</v>
      </c>
      <c r="C53" s="162"/>
      <c r="D53" s="163">
        <v>30000</v>
      </c>
      <c r="E53" s="163">
        <v>30000</v>
      </c>
    </row>
    <row r="54" spans="1:6" x14ac:dyDescent="0.25">
      <c r="A54" s="147"/>
      <c r="B54" s="147"/>
      <c r="D54" s="147"/>
      <c r="E54" s="147"/>
    </row>
    <row r="55" spans="1:6" x14ac:dyDescent="0.25">
      <c r="A55" s="160"/>
      <c r="B55" s="157"/>
      <c r="C55" s="156"/>
      <c r="D55" s="164"/>
      <c r="E55" s="164"/>
    </row>
    <row r="56" spans="1:6" ht="15.95" customHeight="1" x14ac:dyDescent="0.25">
      <c r="A56" s="271" t="s">
        <v>115</v>
      </c>
      <c r="B56" s="272"/>
      <c r="C56" s="72">
        <v>1141000</v>
      </c>
      <c r="D56" s="72">
        <v>631000</v>
      </c>
      <c r="E56" s="72">
        <f>SUM(E53,E52,E51,E50,E49,E48,E47,E46,E45,E44,E43,E42,E41,E40,E39,E38,E37,E36,E35,E34,E33,E32,E31,E30,E29,E28)</f>
        <v>1030000</v>
      </c>
    </row>
    <row r="57" spans="1:6" ht="15.95" customHeight="1" x14ac:dyDescent="0.25">
      <c r="A57" s="74" t="s">
        <v>116</v>
      </c>
      <c r="B57" s="273" t="s">
        <v>117</v>
      </c>
      <c r="C57" s="274"/>
      <c r="D57" s="274"/>
      <c r="E57" s="274"/>
    </row>
    <row r="58" spans="1:6" x14ac:dyDescent="0.25">
      <c r="A58" s="42">
        <v>1</v>
      </c>
      <c r="B58" s="75" t="s">
        <v>118</v>
      </c>
      <c r="C58" s="76">
        <v>10000</v>
      </c>
      <c r="D58" s="76">
        <v>10000</v>
      </c>
      <c r="E58" s="76">
        <v>10000</v>
      </c>
    </row>
    <row r="59" spans="1:6" x14ac:dyDescent="0.25">
      <c r="A59" s="42">
        <v>2</v>
      </c>
      <c r="B59" s="75" t="s">
        <v>119</v>
      </c>
      <c r="C59" s="76">
        <v>20000</v>
      </c>
      <c r="D59" s="76">
        <v>20000</v>
      </c>
      <c r="E59" s="76">
        <v>20000</v>
      </c>
      <c r="F59" s="229"/>
    </row>
    <row r="60" spans="1:6" x14ac:dyDescent="0.25">
      <c r="A60" s="42">
        <v>3</v>
      </c>
      <c r="B60" s="75" t="s">
        <v>120</v>
      </c>
      <c r="C60" s="76">
        <v>20000</v>
      </c>
      <c r="D60" s="76">
        <v>20000</v>
      </c>
      <c r="E60" s="76">
        <v>20000</v>
      </c>
    </row>
    <row r="61" spans="1:6" ht="15.95" customHeight="1" x14ac:dyDescent="0.25">
      <c r="A61" s="275" t="s">
        <v>121</v>
      </c>
      <c r="B61" s="276"/>
      <c r="C61" s="78">
        <v>50000</v>
      </c>
      <c r="D61" s="78">
        <v>50000</v>
      </c>
      <c r="E61" s="78">
        <v>50000</v>
      </c>
    </row>
    <row r="62" spans="1:6" ht="15.95" customHeight="1" x14ac:dyDescent="0.25">
      <c r="A62" s="277" t="s">
        <v>122</v>
      </c>
      <c r="B62" s="278"/>
      <c r="C62" s="80">
        <v>1191000</v>
      </c>
      <c r="D62" s="80">
        <v>681000</v>
      </c>
      <c r="E62" s="80">
        <f>SUM(E56,E61)</f>
        <v>1080000</v>
      </c>
    </row>
    <row r="63" spans="1:6" ht="15.95" customHeight="1" x14ac:dyDescent="0.25">
      <c r="A63" s="82" t="s">
        <v>123</v>
      </c>
      <c r="B63" s="279" t="s">
        <v>124</v>
      </c>
      <c r="C63" s="280"/>
      <c r="D63" s="280"/>
      <c r="E63" s="280"/>
    </row>
    <row r="64" spans="1:6" x14ac:dyDescent="0.25">
      <c r="A64" s="42">
        <v>1</v>
      </c>
      <c r="B64" s="75" t="s">
        <v>125</v>
      </c>
      <c r="C64" s="281">
        <v>50000</v>
      </c>
      <c r="D64" s="281">
        <v>50000</v>
      </c>
      <c r="E64" s="281">
        <v>50000</v>
      </c>
    </row>
    <row r="65" spans="1:7" x14ac:dyDescent="0.25">
      <c r="A65" s="42">
        <v>2</v>
      </c>
      <c r="B65" s="75" t="s">
        <v>126</v>
      </c>
      <c r="C65" s="282"/>
      <c r="D65" s="282"/>
      <c r="E65" s="282"/>
    </row>
    <row r="66" spans="1:7" ht="15.95" customHeight="1" x14ac:dyDescent="0.25">
      <c r="A66" s="285" t="s">
        <v>127</v>
      </c>
      <c r="B66" s="286"/>
      <c r="C66" s="83">
        <v>50000</v>
      </c>
      <c r="D66" s="83">
        <v>50000</v>
      </c>
      <c r="E66" s="83">
        <v>50000</v>
      </c>
    </row>
    <row r="67" spans="1:7" ht="17.100000000000001" customHeight="1" x14ac:dyDescent="0.25">
      <c r="A67" s="287" t="s">
        <v>128</v>
      </c>
      <c r="B67" s="288"/>
      <c r="C67" s="66">
        <v>1241000</v>
      </c>
      <c r="D67" s="66">
        <v>731000</v>
      </c>
      <c r="E67" s="66">
        <f>SUM(E66,E61,E56)</f>
        <v>1130000</v>
      </c>
    </row>
    <row r="68" spans="1:7" ht="15.95" customHeight="1" x14ac:dyDescent="0.25">
      <c r="A68" s="273" t="s">
        <v>129</v>
      </c>
      <c r="B68" s="274"/>
      <c r="C68" s="274"/>
      <c r="D68" s="274"/>
      <c r="E68" s="274"/>
    </row>
    <row r="69" spans="1:7" x14ac:dyDescent="0.25">
      <c r="A69" s="59">
        <v>1</v>
      </c>
      <c r="B69" s="85" t="s">
        <v>130</v>
      </c>
      <c r="C69" s="86">
        <v>45000</v>
      </c>
      <c r="D69" s="86">
        <v>45000</v>
      </c>
      <c r="E69" s="86">
        <v>45000</v>
      </c>
    </row>
    <row r="70" spans="1:7" x14ac:dyDescent="0.25">
      <c r="A70" s="42">
        <v>2</v>
      </c>
      <c r="B70" s="88" t="s">
        <v>131</v>
      </c>
      <c r="C70" s="76">
        <v>48000</v>
      </c>
      <c r="D70" s="76">
        <v>48000</v>
      </c>
      <c r="E70" s="76">
        <v>48000</v>
      </c>
    </row>
    <row r="71" spans="1:7" ht="17.45" customHeight="1" x14ac:dyDescent="0.25">
      <c r="A71" s="42">
        <v>3</v>
      </c>
      <c r="B71" s="172" t="s">
        <v>132</v>
      </c>
      <c r="C71" s="76">
        <v>450000</v>
      </c>
      <c r="D71" s="76">
        <v>450000</v>
      </c>
      <c r="E71" s="76">
        <v>0</v>
      </c>
    </row>
    <row r="72" spans="1:7" ht="18.95" customHeight="1" x14ac:dyDescent="0.25">
      <c r="A72" s="59">
        <v>4</v>
      </c>
      <c r="B72" s="88" t="s">
        <v>133</v>
      </c>
      <c r="C72" s="76">
        <v>60000</v>
      </c>
      <c r="D72" s="76">
        <v>60000</v>
      </c>
      <c r="E72" s="76">
        <v>60000</v>
      </c>
    </row>
    <row r="73" spans="1:7" x14ac:dyDescent="0.25">
      <c r="A73" s="42">
        <v>5</v>
      </c>
      <c r="B73" s="88" t="s">
        <v>134</v>
      </c>
      <c r="C73" s="76">
        <v>40000</v>
      </c>
      <c r="D73" s="76">
        <v>40000</v>
      </c>
      <c r="E73" s="76">
        <v>40000</v>
      </c>
      <c r="F73" s="249" t="s">
        <v>377</v>
      </c>
      <c r="G73" t="s">
        <v>382</v>
      </c>
    </row>
    <row r="74" spans="1:7" x14ac:dyDescent="0.25">
      <c r="A74" s="42">
        <v>6</v>
      </c>
      <c r="B74" s="88" t="s">
        <v>135</v>
      </c>
      <c r="C74" s="76">
        <v>30000</v>
      </c>
      <c r="D74" s="76">
        <v>30000</v>
      </c>
      <c r="E74" s="76">
        <v>30000</v>
      </c>
      <c r="F74" s="249" t="s">
        <v>378</v>
      </c>
    </row>
    <row r="75" spans="1:7" x14ac:dyDescent="0.25">
      <c r="A75" s="59">
        <v>7</v>
      </c>
      <c r="B75" s="88" t="s">
        <v>136</v>
      </c>
      <c r="C75" s="76">
        <v>80000</v>
      </c>
      <c r="D75" s="76">
        <v>80000</v>
      </c>
      <c r="E75" s="76">
        <v>80000</v>
      </c>
    </row>
    <row r="76" spans="1:7" x14ac:dyDescent="0.25">
      <c r="A76" s="42">
        <v>8</v>
      </c>
      <c r="B76" s="88" t="s">
        <v>137</v>
      </c>
      <c r="C76" s="76">
        <v>6000</v>
      </c>
      <c r="D76" s="76">
        <v>6000</v>
      </c>
      <c r="E76" s="76">
        <v>6000</v>
      </c>
    </row>
    <row r="77" spans="1:7" x14ac:dyDescent="0.25">
      <c r="A77" s="42">
        <v>9</v>
      </c>
      <c r="B77" s="172" t="s">
        <v>138</v>
      </c>
      <c r="C77" s="76">
        <v>9000</v>
      </c>
      <c r="D77" s="77"/>
      <c r="E77" s="77"/>
    </row>
    <row r="78" spans="1:7" ht="18.95" customHeight="1" x14ac:dyDescent="0.25">
      <c r="A78" s="59">
        <v>10</v>
      </c>
      <c r="B78" s="89" t="s">
        <v>139</v>
      </c>
      <c r="C78" s="76">
        <v>18000</v>
      </c>
      <c r="D78" s="76">
        <v>18000</v>
      </c>
      <c r="E78" s="76">
        <v>18000</v>
      </c>
    </row>
    <row r="79" spans="1:7" ht="17.100000000000001" customHeight="1" x14ac:dyDescent="0.25">
      <c r="A79" s="42">
        <v>11</v>
      </c>
      <c r="B79" s="88" t="s">
        <v>140</v>
      </c>
      <c r="C79" s="76">
        <v>15000</v>
      </c>
      <c r="D79" s="76">
        <v>15000</v>
      </c>
      <c r="E79" s="76">
        <v>15000</v>
      </c>
    </row>
    <row r="80" spans="1:7" ht="17.45" customHeight="1" x14ac:dyDescent="0.25">
      <c r="A80" s="42">
        <v>12</v>
      </c>
      <c r="B80" s="88" t="s">
        <v>141</v>
      </c>
      <c r="C80" s="76">
        <v>3000</v>
      </c>
      <c r="D80" s="76">
        <v>3000</v>
      </c>
      <c r="E80" s="76">
        <v>3000</v>
      </c>
    </row>
    <row r="81" spans="1:6" ht="17.45" customHeight="1" x14ac:dyDescent="0.25">
      <c r="A81" s="59">
        <v>13</v>
      </c>
      <c r="B81" s="88" t="s">
        <v>219</v>
      </c>
      <c r="C81" s="76"/>
      <c r="D81" s="76"/>
      <c r="E81" s="76">
        <v>180000</v>
      </c>
    </row>
    <row r="82" spans="1:6" ht="17.100000000000001" customHeight="1" x14ac:dyDescent="0.25">
      <c r="A82" s="42">
        <v>14</v>
      </c>
      <c r="B82" s="88" t="s">
        <v>142</v>
      </c>
      <c r="C82" s="76">
        <v>100000</v>
      </c>
      <c r="D82" s="76">
        <v>100000</v>
      </c>
      <c r="E82" s="76">
        <v>100000</v>
      </c>
      <c r="F82" s="227">
        <v>186000</v>
      </c>
    </row>
    <row r="83" spans="1:6" ht="16.5" customHeight="1" x14ac:dyDescent="0.25">
      <c r="A83" s="42">
        <v>15</v>
      </c>
      <c r="B83" s="88" t="s">
        <v>143</v>
      </c>
      <c r="C83" s="76">
        <v>40000</v>
      </c>
      <c r="D83" s="76">
        <v>40000</v>
      </c>
      <c r="E83" s="76">
        <v>40000</v>
      </c>
    </row>
    <row r="84" spans="1:6" x14ac:dyDescent="0.25">
      <c r="A84" s="59">
        <v>16</v>
      </c>
      <c r="B84" s="88" t="s">
        <v>144</v>
      </c>
      <c r="C84" s="76">
        <v>20000</v>
      </c>
      <c r="D84" s="76">
        <v>20000</v>
      </c>
      <c r="E84" s="76">
        <v>20000</v>
      </c>
    </row>
    <row r="85" spans="1:6" ht="16.5" customHeight="1" x14ac:dyDescent="0.25">
      <c r="A85" s="42">
        <v>17</v>
      </c>
      <c r="B85" s="88" t="s">
        <v>217</v>
      </c>
      <c r="C85" s="76">
        <v>80000</v>
      </c>
      <c r="D85" s="76">
        <v>80000</v>
      </c>
      <c r="E85" s="76">
        <v>80000</v>
      </c>
    </row>
    <row r="86" spans="1:6" x14ac:dyDescent="0.25">
      <c r="A86" s="42">
        <v>18</v>
      </c>
      <c r="B86" s="88" t="s">
        <v>146</v>
      </c>
      <c r="C86" s="76">
        <v>30000</v>
      </c>
      <c r="D86" s="76">
        <v>30000</v>
      </c>
      <c r="E86" s="76">
        <v>30000</v>
      </c>
    </row>
    <row r="87" spans="1:6" ht="18.95" customHeight="1" x14ac:dyDescent="0.25">
      <c r="A87" s="59">
        <v>19</v>
      </c>
      <c r="B87" s="172" t="s">
        <v>218</v>
      </c>
      <c r="C87" s="76">
        <v>100000</v>
      </c>
      <c r="D87" s="76">
        <v>150000</v>
      </c>
      <c r="E87" s="76">
        <v>0</v>
      </c>
    </row>
    <row r="88" spans="1:6" ht="26.1" customHeight="1" x14ac:dyDescent="0.25">
      <c r="A88" s="42">
        <v>20</v>
      </c>
      <c r="B88" s="88" t="s">
        <v>220</v>
      </c>
      <c r="C88" s="76"/>
      <c r="D88" s="76"/>
      <c r="E88" s="76">
        <v>80000</v>
      </c>
    </row>
    <row r="89" spans="1:6" ht="15" customHeight="1" x14ac:dyDescent="0.25">
      <c r="A89" s="42">
        <v>21</v>
      </c>
      <c r="B89" s="88" t="s">
        <v>148</v>
      </c>
      <c r="C89" s="76">
        <v>500000</v>
      </c>
      <c r="D89" s="76">
        <v>500000</v>
      </c>
      <c r="E89" s="76">
        <v>500000</v>
      </c>
    </row>
    <row r="90" spans="1:6" ht="17.100000000000001" customHeight="1" x14ac:dyDescent="0.25">
      <c r="A90" s="59">
        <v>22</v>
      </c>
      <c r="B90" s="117" t="s">
        <v>149</v>
      </c>
      <c r="C90" s="76">
        <v>500000</v>
      </c>
      <c r="D90" s="77"/>
      <c r="E90" s="77"/>
    </row>
    <row r="91" spans="1:6" x14ac:dyDescent="0.25">
      <c r="A91" s="42">
        <v>23</v>
      </c>
      <c r="B91" s="173" t="s">
        <v>150</v>
      </c>
      <c r="C91" s="77"/>
      <c r="D91" s="76">
        <v>80000</v>
      </c>
      <c r="E91" s="76">
        <v>0</v>
      </c>
    </row>
    <row r="92" spans="1:6" x14ac:dyDescent="0.25">
      <c r="A92" s="42">
        <v>24</v>
      </c>
      <c r="B92" s="170" t="s">
        <v>213</v>
      </c>
      <c r="C92" s="77"/>
      <c r="D92" s="76">
        <v>250000</v>
      </c>
      <c r="E92" s="76">
        <v>350000</v>
      </c>
    </row>
    <row r="93" spans="1:6" x14ac:dyDescent="0.25">
      <c r="A93" s="59">
        <v>25</v>
      </c>
      <c r="B93" s="170" t="s">
        <v>214</v>
      </c>
      <c r="C93" s="77"/>
      <c r="D93" s="76"/>
      <c r="E93" s="76">
        <v>150000</v>
      </c>
    </row>
    <row r="94" spans="1:6" x14ac:dyDescent="0.25">
      <c r="A94" s="42">
        <v>26</v>
      </c>
      <c r="B94" s="85" t="s">
        <v>152</v>
      </c>
      <c r="C94" s="76">
        <v>100000</v>
      </c>
      <c r="D94" s="77"/>
      <c r="E94" s="77"/>
    </row>
    <row r="95" spans="1:6" ht="22.5" customHeight="1" x14ac:dyDescent="0.25">
      <c r="A95" s="42">
        <v>27</v>
      </c>
      <c r="B95" s="91" t="s">
        <v>153</v>
      </c>
      <c r="C95" s="76">
        <v>1450000</v>
      </c>
      <c r="D95" s="77"/>
      <c r="E95" s="77"/>
    </row>
    <row r="96" spans="1:6" ht="21.6" customHeight="1" x14ac:dyDescent="0.25">
      <c r="A96" s="59">
        <v>28</v>
      </c>
      <c r="B96" s="91" t="s">
        <v>155</v>
      </c>
      <c r="C96" s="76">
        <v>500000</v>
      </c>
      <c r="D96" s="77"/>
      <c r="E96" s="77"/>
    </row>
    <row r="97" spans="1:5" x14ac:dyDescent="0.25">
      <c r="A97" s="42">
        <v>29</v>
      </c>
      <c r="B97" s="88" t="s">
        <v>156</v>
      </c>
      <c r="C97" s="76">
        <v>60000</v>
      </c>
      <c r="D97" s="76">
        <v>60000</v>
      </c>
      <c r="E97" s="76">
        <v>60000</v>
      </c>
    </row>
    <row r="98" spans="1:5" x14ac:dyDescent="0.25">
      <c r="A98" s="42">
        <v>30</v>
      </c>
      <c r="B98" s="118" t="s">
        <v>157</v>
      </c>
      <c r="C98" s="76">
        <v>80000</v>
      </c>
      <c r="D98" s="77"/>
      <c r="E98" s="77"/>
    </row>
    <row r="99" spans="1:5" x14ac:dyDescent="0.25">
      <c r="A99" s="59">
        <v>31</v>
      </c>
      <c r="B99" s="89" t="s">
        <v>158</v>
      </c>
      <c r="C99" s="76">
        <v>20000</v>
      </c>
      <c r="D99" s="76">
        <v>20000</v>
      </c>
      <c r="E99" s="76">
        <v>20000</v>
      </c>
    </row>
    <row r="100" spans="1:5" x14ac:dyDescent="0.25">
      <c r="A100" s="42">
        <v>32</v>
      </c>
      <c r="B100" s="89" t="s">
        <v>159</v>
      </c>
      <c r="C100" s="76">
        <v>20000</v>
      </c>
      <c r="D100" s="76">
        <v>100000</v>
      </c>
      <c r="E100" s="76">
        <v>50000</v>
      </c>
    </row>
    <row r="101" spans="1:5" x14ac:dyDescent="0.25">
      <c r="A101" s="42">
        <v>33</v>
      </c>
      <c r="B101" s="89" t="s">
        <v>212</v>
      </c>
      <c r="C101" s="76"/>
      <c r="D101" s="76"/>
      <c r="E101" s="76">
        <v>50000</v>
      </c>
    </row>
    <row r="102" spans="1:5" ht="15.6" customHeight="1" x14ac:dyDescent="0.25">
      <c r="A102" s="59">
        <v>34</v>
      </c>
      <c r="B102" s="174" t="s">
        <v>160</v>
      </c>
      <c r="C102" s="76">
        <v>50000</v>
      </c>
      <c r="D102" s="76">
        <v>50000</v>
      </c>
      <c r="E102" s="76"/>
    </row>
    <row r="103" spans="1:5" x14ac:dyDescent="0.25">
      <c r="A103" s="42">
        <v>35</v>
      </c>
      <c r="B103" s="75" t="s">
        <v>161</v>
      </c>
      <c r="C103" s="76">
        <v>30000</v>
      </c>
      <c r="D103" s="76">
        <v>30000</v>
      </c>
      <c r="E103" s="76">
        <v>10000</v>
      </c>
    </row>
    <row r="104" spans="1:5" x14ac:dyDescent="0.25">
      <c r="A104" s="42">
        <v>36</v>
      </c>
      <c r="B104" s="75" t="s">
        <v>174</v>
      </c>
      <c r="C104" s="76"/>
      <c r="D104" s="76">
        <v>122000</v>
      </c>
      <c r="E104" s="76">
        <v>122000</v>
      </c>
    </row>
    <row r="105" spans="1:5" x14ac:dyDescent="0.25">
      <c r="A105" s="59">
        <v>37</v>
      </c>
      <c r="B105" s="75" t="s">
        <v>175</v>
      </c>
      <c r="C105" s="76"/>
      <c r="D105" s="76">
        <v>40000</v>
      </c>
      <c r="E105" s="76">
        <v>40000</v>
      </c>
    </row>
    <row r="106" spans="1:5" x14ac:dyDescent="0.25">
      <c r="A106" s="42">
        <v>38</v>
      </c>
      <c r="B106" s="75" t="s">
        <v>176</v>
      </c>
      <c r="C106" s="76"/>
      <c r="D106" s="76">
        <v>40000</v>
      </c>
      <c r="E106" s="76"/>
    </row>
    <row r="107" spans="1:5" x14ac:dyDescent="0.25">
      <c r="A107" s="42">
        <v>39</v>
      </c>
      <c r="B107" s="75" t="s">
        <v>177</v>
      </c>
      <c r="C107" s="76"/>
      <c r="D107" s="76">
        <v>70000</v>
      </c>
      <c r="E107" s="76"/>
    </row>
    <row r="108" spans="1:5" x14ac:dyDescent="0.25">
      <c r="A108" s="59">
        <v>40</v>
      </c>
      <c r="B108" s="75" t="s">
        <v>178</v>
      </c>
      <c r="C108" s="76"/>
      <c r="D108" s="76">
        <v>20000</v>
      </c>
      <c r="E108" s="76"/>
    </row>
    <row r="109" spans="1:5" x14ac:dyDescent="0.25">
      <c r="A109" s="42">
        <v>41</v>
      </c>
      <c r="B109" s="75" t="s">
        <v>179</v>
      </c>
      <c r="C109" s="76"/>
      <c r="D109" s="76">
        <v>20000</v>
      </c>
      <c r="E109" s="76"/>
    </row>
    <row r="110" spans="1:5" x14ac:dyDescent="0.25">
      <c r="A110" s="42">
        <v>42</v>
      </c>
      <c r="B110" s="75" t="s">
        <v>180</v>
      </c>
      <c r="C110" s="76"/>
      <c r="D110" s="76">
        <v>10000</v>
      </c>
      <c r="E110" s="76"/>
    </row>
    <row r="111" spans="1:5" x14ac:dyDescent="0.25">
      <c r="A111" s="59">
        <v>43</v>
      </c>
      <c r="B111" s="75" t="s">
        <v>162</v>
      </c>
      <c r="C111" s="76"/>
      <c r="D111" s="76">
        <v>60000</v>
      </c>
      <c r="E111" s="76"/>
    </row>
    <row r="112" spans="1:5" x14ac:dyDescent="0.25">
      <c r="A112" s="42">
        <v>44</v>
      </c>
      <c r="B112" s="75" t="s">
        <v>182</v>
      </c>
      <c r="C112" s="76"/>
      <c r="D112" s="76">
        <v>30000</v>
      </c>
      <c r="E112" s="76"/>
    </row>
    <row r="113" spans="1:7" ht="15.95" customHeight="1" x14ac:dyDescent="0.25">
      <c r="A113" s="42">
        <v>45</v>
      </c>
      <c r="B113" s="75" t="s">
        <v>181</v>
      </c>
      <c r="C113" s="77"/>
      <c r="D113" s="76">
        <v>30000</v>
      </c>
      <c r="E113" s="76"/>
    </row>
    <row r="114" spans="1:7" ht="15.95" customHeight="1" x14ac:dyDescent="0.25">
      <c r="A114" s="59">
        <v>46</v>
      </c>
      <c r="B114" s="75" t="s">
        <v>183</v>
      </c>
      <c r="C114" s="77"/>
      <c r="D114" s="76">
        <v>30000</v>
      </c>
      <c r="E114" s="76"/>
    </row>
    <row r="115" spans="1:7" ht="15.95" customHeight="1" x14ac:dyDescent="0.25">
      <c r="A115" s="42">
        <v>47</v>
      </c>
      <c r="B115" s="75"/>
      <c r="C115" s="77"/>
      <c r="D115" s="76"/>
      <c r="E115" s="76"/>
    </row>
    <row r="116" spans="1:7" x14ac:dyDescent="0.25">
      <c r="A116" s="42">
        <v>48</v>
      </c>
      <c r="B116" s="75"/>
      <c r="C116" s="93"/>
      <c r="D116" s="76"/>
      <c r="E116" s="76"/>
    </row>
    <row r="117" spans="1:7" ht="15.95" customHeight="1" x14ac:dyDescent="0.25">
      <c r="A117" s="275" t="s">
        <v>163</v>
      </c>
      <c r="B117" s="276"/>
      <c r="C117" s="72">
        <v>4624000</v>
      </c>
      <c r="D117" s="72">
        <f>SUM(D69:D116)</f>
        <v>2777000</v>
      </c>
      <c r="E117" s="72">
        <f>SUM(E69:E116)</f>
        <v>2227000</v>
      </c>
    </row>
    <row r="118" spans="1:7" x14ac:dyDescent="0.25">
      <c r="A118" s="273" t="s">
        <v>164</v>
      </c>
      <c r="B118" s="274"/>
      <c r="C118" s="274"/>
      <c r="D118" s="274"/>
      <c r="E118" s="274"/>
    </row>
    <row r="119" spans="1:7" ht="24.6" customHeight="1" x14ac:dyDescent="0.25">
      <c r="A119" s="94">
        <v>1</v>
      </c>
      <c r="B119" s="75" t="s">
        <v>165</v>
      </c>
      <c r="C119" s="95">
        <v>15000</v>
      </c>
      <c r="D119" s="95">
        <v>30000</v>
      </c>
      <c r="E119" s="109">
        <v>30000</v>
      </c>
    </row>
    <row r="120" spans="1:7" ht="18" customHeight="1" x14ac:dyDescent="0.25">
      <c r="A120" s="94">
        <v>2</v>
      </c>
      <c r="B120" s="75" t="s">
        <v>166</v>
      </c>
      <c r="C120" s="95">
        <v>3000</v>
      </c>
      <c r="D120" s="95">
        <v>3000</v>
      </c>
      <c r="E120" s="109">
        <v>3000</v>
      </c>
    </row>
    <row r="121" spans="1:7" ht="15.95" customHeight="1" x14ac:dyDescent="0.25">
      <c r="A121" s="269" t="s">
        <v>167</v>
      </c>
      <c r="B121" s="270"/>
      <c r="C121" s="96">
        <v>18000</v>
      </c>
      <c r="D121" s="96">
        <f>SUM(D119,D120)</f>
        <v>33000</v>
      </c>
      <c r="E121" s="96">
        <f>SUM(E119,E120)</f>
        <v>33000</v>
      </c>
    </row>
    <row r="122" spans="1:7" ht="15.95" customHeight="1" x14ac:dyDescent="0.25">
      <c r="A122" s="262" t="s">
        <v>168</v>
      </c>
      <c r="B122" s="263"/>
      <c r="C122" s="48">
        <v>4642000</v>
      </c>
      <c r="D122" s="48">
        <v>2398000</v>
      </c>
      <c r="E122" s="48">
        <v>2398000</v>
      </c>
    </row>
    <row r="123" spans="1:7" x14ac:dyDescent="0.25">
      <c r="A123" s="264" t="s">
        <v>169</v>
      </c>
      <c r="B123" s="265"/>
      <c r="C123" s="265"/>
      <c r="D123" s="56"/>
      <c r="E123" s="56"/>
    </row>
    <row r="124" spans="1:7" s="169" customFormat="1" ht="14.45" customHeight="1" x14ac:dyDescent="0.25">
      <c r="A124" s="165">
        <v>1</v>
      </c>
      <c r="B124" s="166" t="s">
        <v>170</v>
      </c>
      <c r="C124" s="167">
        <v>500000</v>
      </c>
      <c r="D124" s="167">
        <v>200000</v>
      </c>
      <c r="E124" s="168">
        <v>50000</v>
      </c>
      <c r="F124"/>
      <c r="G124"/>
    </row>
    <row r="125" spans="1:7" x14ac:dyDescent="0.25">
      <c r="A125" s="94">
        <v>2</v>
      </c>
      <c r="B125" s="75" t="s">
        <v>171</v>
      </c>
      <c r="C125" s="98">
        <v>65000</v>
      </c>
      <c r="D125" s="98">
        <v>250000</v>
      </c>
      <c r="E125" s="112">
        <v>50000</v>
      </c>
    </row>
    <row r="126" spans="1:7" x14ac:dyDescent="0.25">
      <c r="A126" s="264" t="s">
        <v>207</v>
      </c>
      <c r="B126" s="265"/>
      <c r="C126" s="265"/>
      <c r="D126" s="56"/>
      <c r="E126" s="56"/>
    </row>
    <row r="127" spans="1:7" x14ac:dyDescent="0.25">
      <c r="A127" s="161">
        <v>1</v>
      </c>
      <c r="B127" s="75" t="s">
        <v>208</v>
      </c>
      <c r="C127" s="113"/>
      <c r="D127" s="98"/>
      <c r="E127" s="112">
        <v>400000</v>
      </c>
    </row>
    <row r="128" spans="1:7" x14ac:dyDescent="0.25">
      <c r="A128" s="161"/>
      <c r="B128" s="75"/>
      <c r="C128" s="113"/>
      <c r="D128" s="98"/>
      <c r="E128" s="112"/>
    </row>
    <row r="129" spans="1:7" x14ac:dyDescent="0.25">
      <c r="A129" s="266" t="s">
        <v>209</v>
      </c>
      <c r="B129" s="267"/>
      <c r="C129" s="96">
        <v>565000</v>
      </c>
      <c r="D129" s="96">
        <f>SUM(D124,D125)</f>
        <v>450000</v>
      </c>
      <c r="E129" s="96">
        <f>SUM(E124,E125,E127,E128)</f>
        <v>500000</v>
      </c>
    </row>
    <row r="130" spans="1:7" ht="15.95" customHeight="1" x14ac:dyDescent="0.25">
      <c r="A130" s="262" t="s">
        <v>173</v>
      </c>
      <c r="B130" s="263"/>
      <c r="C130" s="48">
        <v>7518800</v>
      </c>
      <c r="D130" s="48">
        <f>SUM(D7,D11,D22,D25,D67,D117,D121,D129)</f>
        <v>4956300</v>
      </c>
      <c r="E130" s="48">
        <f>SUM(E7,E11,E22,E25,E56,E67,E117,E121,E129)</f>
        <v>6540000</v>
      </c>
    </row>
    <row r="131" spans="1:7" x14ac:dyDescent="0.25">
      <c r="A131" s="268"/>
      <c r="B131" s="268"/>
      <c r="C131" s="99"/>
      <c r="D131" s="99"/>
      <c r="E131" s="99"/>
    </row>
    <row r="132" spans="1:7" x14ac:dyDescent="0.25">
      <c r="A132" s="261"/>
      <c r="B132" s="261"/>
      <c r="C132" s="99"/>
      <c r="D132" s="99"/>
      <c r="E132" s="99"/>
      <c r="G132">
        <f>SUM('Bekalan Komputer'!M15)</f>
        <v>0</v>
      </c>
    </row>
    <row r="133" spans="1:7" x14ac:dyDescent="0.25">
      <c r="A133" s="261"/>
      <c r="B133" s="261"/>
      <c r="C133" s="99"/>
      <c r="D133" s="99"/>
      <c r="E133" s="99"/>
    </row>
    <row r="134" spans="1:7" x14ac:dyDescent="0.25">
      <c r="A134" s="261"/>
      <c r="B134" s="261"/>
      <c r="C134" s="99"/>
      <c r="D134" s="99"/>
      <c r="E134" s="99"/>
    </row>
  </sheetData>
  <mergeCells count="27">
    <mergeCell ref="A1:C1"/>
    <mergeCell ref="A2:A3"/>
    <mergeCell ref="B2:B3"/>
    <mergeCell ref="B63:E63"/>
    <mergeCell ref="C64:C65"/>
    <mergeCell ref="D64:D65"/>
    <mergeCell ref="B12:C12"/>
    <mergeCell ref="A56:B56"/>
    <mergeCell ref="B57:E57"/>
    <mergeCell ref="A61:B61"/>
    <mergeCell ref="A62:B62"/>
    <mergeCell ref="A134:B134"/>
    <mergeCell ref="E64:E65"/>
    <mergeCell ref="A126:C126"/>
    <mergeCell ref="A123:C123"/>
    <mergeCell ref="A129:B129"/>
    <mergeCell ref="A130:B130"/>
    <mergeCell ref="A131:B131"/>
    <mergeCell ref="A132:B132"/>
    <mergeCell ref="A133:B133"/>
    <mergeCell ref="A67:B67"/>
    <mergeCell ref="A68:E68"/>
    <mergeCell ref="A117:B117"/>
    <mergeCell ref="A118:E118"/>
    <mergeCell ref="A121:B121"/>
    <mergeCell ref="A122:B122"/>
    <mergeCell ref="A66:B6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B67E-BDD1-4BB5-8C18-DD81D53AEBD0}">
  <dimension ref="A1:E6"/>
  <sheetViews>
    <sheetView workbookViewId="0">
      <selection activeCell="D2" sqref="D2"/>
    </sheetView>
  </sheetViews>
  <sheetFormatPr defaultRowHeight="15" x14ac:dyDescent="0.25"/>
  <cols>
    <col min="1" max="1" width="11.7109375" customWidth="1"/>
  </cols>
  <sheetData>
    <row r="1" spans="1:5" ht="18.75" x14ac:dyDescent="0.3">
      <c r="A1" s="204" t="s">
        <v>351</v>
      </c>
      <c r="B1" s="204"/>
    </row>
    <row r="2" spans="1:5" x14ac:dyDescent="0.25">
      <c r="A2" s="147" t="s">
        <v>342</v>
      </c>
      <c r="B2" s="147">
        <v>315</v>
      </c>
      <c r="D2">
        <v>301</v>
      </c>
      <c r="E2" t="s">
        <v>372</v>
      </c>
    </row>
    <row r="3" spans="1:5" x14ac:dyDescent="0.25">
      <c r="A3" s="147" t="s">
        <v>343</v>
      </c>
      <c r="B3" s="147">
        <v>11</v>
      </c>
      <c r="D3">
        <v>3</v>
      </c>
      <c r="E3" t="s">
        <v>373</v>
      </c>
    </row>
    <row r="4" spans="1:5" x14ac:dyDescent="0.25">
      <c r="A4" s="147" t="s">
        <v>344</v>
      </c>
      <c r="B4" s="147">
        <v>7</v>
      </c>
      <c r="D4">
        <v>1</v>
      </c>
      <c r="E4" t="s">
        <v>374</v>
      </c>
    </row>
    <row r="5" spans="1:5" x14ac:dyDescent="0.25">
      <c r="A5" s="147" t="s">
        <v>345</v>
      </c>
      <c r="B5" s="147">
        <v>13</v>
      </c>
      <c r="D5">
        <v>30</v>
      </c>
      <c r="E5" t="s">
        <v>291</v>
      </c>
    </row>
    <row r="6" spans="1:5" x14ac:dyDescent="0.25">
      <c r="A6" s="147" t="s">
        <v>337</v>
      </c>
      <c r="B6" s="147">
        <f>SUM(B2:B5)</f>
        <v>346</v>
      </c>
      <c r="D6">
        <v>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47E60-F63F-42D0-B713-964CBEFB9546}">
  <dimension ref="A1:D27"/>
  <sheetViews>
    <sheetView workbookViewId="0">
      <selection activeCell="H27" sqref="H27"/>
    </sheetView>
  </sheetViews>
  <sheetFormatPr defaultRowHeight="15" x14ac:dyDescent="0.25"/>
  <cols>
    <col min="1" max="1" width="19.140625" customWidth="1"/>
    <col min="2" max="2" width="14" customWidth="1"/>
    <col min="3" max="4" width="13.42578125" customWidth="1"/>
    <col min="5" max="5" width="18.5703125" customWidth="1"/>
  </cols>
  <sheetData>
    <row r="1" spans="1:4" ht="18.75" x14ac:dyDescent="0.3">
      <c r="A1" s="204" t="s">
        <v>97</v>
      </c>
    </row>
    <row r="3" spans="1:4" x14ac:dyDescent="0.25">
      <c r="A3" s="212" t="s">
        <v>348</v>
      </c>
      <c r="B3" s="212" t="s">
        <v>347</v>
      </c>
      <c r="C3" s="212" t="s">
        <v>349</v>
      </c>
      <c r="D3" s="212" t="s">
        <v>350</v>
      </c>
    </row>
    <row r="4" spans="1:4" x14ac:dyDescent="0.25">
      <c r="A4" s="147" t="s">
        <v>352</v>
      </c>
      <c r="B4" s="148">
        <v>1</v>
      </c>
      <c r="C4" s="148"/>
      <c r="D4" s="217" t="s">
        <v>361</v>
      </c>
    </row>
    <row r="5" spans="1:4" x14ac:dyDescent="0.25">
      <c r="A5" s="147" t="s">
        <v>29</v>
      </c>
      <c r="B5" s="148"/>
      <c r="C5" s="148">
        <v>4</v>
      </c>
      <c r="D5" s="147" t="s">
        <v>362</v>
      </c>
    </row>
    <row r="6" spans="1:4" x14ac:dyDescent="0.25">
      <c r="A6" s="147" t="s">
        <v>21</v>
      </c>
      <c r="B6" s="148"/>
      <c r="C6" s="148">
        <v>4</v>
      </c>
      <c r="D6" s="147" t="s">
        <v>362</v>
      </c>
    </row>
    <row r="7" spans="1:4" x14ac:dyDescent="0.25">
      <c r="A7" s="147" t="s">
        <v>353</v>
      </c>
      <c r="B7" s="148"/>
      <c r="C7" s="148">
        <v>4</v>
      </c>
      <c r="D7" s="147" t="s">
        <v>362</v>
      </c>
    </row>
    <row r="8" spans="1:4" x14ac:dyDescent="0.25">
      <c r="A8" s="147" t="s">
        <v>354</v>
      </c>
      <c r="B8" s="148"/>
      <c r="C8" s="148">
        <v>1</v>
      </c>
      <c r="D8" s="147" t="s">
        <v>357</v>
      </c>
    </row>
    <row r="9" spans="1:4" x14ac:dyDescent="0.25">
      <c r="A9" s="147" t="s">
        <v>355</v>
      </c>
      <c r="B9" s="148"/>
      <c r="C9" s="148">
        <v>1</v>
      </c>
      <c r="D9" s="147" t="s">
        <v>357</v>
      </c>
    </row>
    <row r="10" spans="1:4" x14ac:dyDescent="0.25">
      <c r="A10" s="147" t="s">
        <v>356</v>
      </c>
      <c r="B10" s="148"/>
      <c r="C10" s="148">
        <v>1</v>
      </c>
      <c r="D10" s="147" t="s">
        <v>357</v>
      </c>
    </row>
    <row r="11" spans="1:4" x14ac:dyDescent="0.25">
      <c r="A11" s="147" t="s">
        <v>27</v>
      </c>
      <c r="B11" s="148"/>
      <c r="C11" s="148">
        <v>1</v>
      </c>
      <c r="D11" s="147" t="s">
        <v>357</v>
      </c>
    </row>
    <row r="12" spans="1:4" x14ac:dyDescent="0.25">
      <c r="A12" s="147"/>
      <c r="B12" s="148"/>
      <c r="C12" s="148"/>
      <c r="D12" s="147"/>
    </row>
    <row r="13" spans="1:4" x14ac:dyDescent="0.25">
      <c r="A13" s="215" t="s">
        <v>337</v>
      </c>
      <c r="B13" s="215"/>
      <c r="C13" s="215"/>
      <c r="D13" s="216" t="s">
        <v>363</v>
      </c>
    </row>
    <row r="15" spans="1:4" x14ac:dyDescent="0.25">
      <c r="A15" s="212" t="s">
        <v>348</v>
      </c>
      <c r="B15" s="212" t="s">
        <v>358</v>
      </c>
      <c r="C15" s="212" t="s">
        <v>359</v>
      </c>
      <c r="D15" s="147"/>
    </row>
    <row r="16" spans="1:4" x14ac:dyDescent="0.25">
      <c r="A16" s="147" t="s">
        <v>29</v>
      </c>
      <c r="B16" s="148">
        <v>4</v>
      </c>
      <c r="C16" s="219">
        <v>2000</v>
      </c>
      <c r="D16" s="217">
        <v>8000</v>
      </c>
    </row>
    <row r="17" spans="1:4" x14ac:dyDescent="0.25">
      <c r="A17" s="147" t="s">
        <v>21</v>
      </c>
      <c r="B17" s="148">
        <v>4</v>
      </c>
      <c r="C17" s="183"/>
      <c r="D17" s="217">
        <v>8000</v>
      </c>
    </row>
    <row r="18" spans="1:4" x14ac:dyDescent="0.25">
      <c r="A18" s="147" t="s">
        <v>353</v>
      </c>
      <c r="B18" s="148">
        <v>4</v>
      </c>
      <c r="C18" s="183"/>
      <c r="D18" s="217">
        <v>8000</v>
      </c>
    </row>
    <row r="19" spans="1:4" x14ac:dyDescent="0.25">
      <c r="A19" s="147" t="s">
        <v>354</v>
      </c>
      <c r="B19" s="148">
        <v>1</v>
      </c>
      <c r="C19" s="183"/>
      <c r="D19" s="217">
        <v>2000</v>
      </c>
    </row>
    <row r="20" spans="1:4" x14ac:dyDescent="0.25">
      <c r="A20" s="147" t="s">
        <v>355</v>
      </c>
      <c r="B20" s="148">
        <v>1</v>
      </c>
      <c r="C20" s="183"/>
      <c r="D20" s="217">
        <v>2000</v>
      </c>
    </row>
    <row r="21" spans="1:4" x14ac:dyDescent="0.25">
      <c r="A21" s="147" t="s">
        <v>356</v>
      </c>
      <c r="B21" s="148">
        <v>1</v>
      </c>
      <c r="C21" s="183"/>
      <c r="D21" s="217">
        <v>2000</v>
      </c>
    </row>
    <row r="22" spans="1:4" x14ac:dyDescent="0.25">
      <c r="A22" s="147" t="s">
        <v>27</v>
      </c>
      <c r="B22" s="148">
        <v>1</v>
      </c>
      <c r="C22" s="183"/>
      <c r="D22" s="217">
        <v>2000</v>
      </c>
    </row>
    <row r="23" spans="1:4" x14ac:dyDescent="0.25">
      <c r="A23" s="147"/>
      <c r="B23" s="148"/>
      <c r="C23" s="183"/>
      <c r="D23" s="147"/>
    </row>
    <row r="24" spans="1:4" x14ac:dyDescent="0.25">
      <c r="A24" s="215" t="s">
        <v>360</v>
      </c>
      <c r="B24" s="215"/>
      <c r="C24" s="216"/>
      <c r="D24" s="218">
        <f>SUM(D16:D22)</f>
        <v>32000</v>
      </c>
    </row>
    <row r="27" spans="1:4" ht="15.75" x14ac:dyDescent="0.25">
      <c r="A27" s="203" t="s">
        <v>65</v>
      </c>
      <c r="D27" s="228">
        <v>186000</v>
      </c>
    </row>
  </sheetData>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BC07-BAF4-44D0-8C6D-B93304350968}">
  <dimension ref="A2:E8"/>
  <sheetViews>
    <sheetView workbookViewId="0">
      <selection activeCell="C3" sqref="C3"/>
    </sheetView>
  </sheetViews>
  <sheetFormatPr defaultRowHeight="15" x14ac:dyDescent="0.25"/>
  <cols>
    <col min="1" max="1" width="19.7109375" customWidth="1"/>
    <col min="2" max="2" width="10.7109375" customWidth="1"/>
    <col min="3" max="3" width="15.42578125" customWidth="1"/>
    <col min="4" max="4" width="15" customWidth="1"/>
    <col min="5" max="5" width="16.140625" customWidth="1"/>
  </cols>
  <sheetData>
    <row r="2" spans="1:5" x14ac:dyDescent="0.25">
      <c r="A2" s="223"/>
      <c r="B2" s="223" t="s">
        <v>365</v>
      </c>
      <c r="C2" s="223" t="s">
        <v>366</v>
      </c>
      <c r="D2" s="223" t="s">
        <v>368</v>
      </c>
      <c r="E2" s="223" t="s">
        <v>369</v>
      </c>
    </row>
    <row r="3" spans="1:5" x14ac:dyDescent="0.25">
      <c r="A3" s="147" t="s">
        <v>290</v>
      </c>
      <c r="B3" s="183">
        <v>301</v>
      </c>
      <c r="C3" s="217">
        <v>288</v>
      </c>
      <c r="D3" s="217">
        <v>86688</v>
      </c>
      <c r="E3" s="224">
        <f>D3*12</f>
        <v>1040256</v>
      </c>
    </row>
    <row r="4" spans="1:5" x14ac:dyDescent="0.25">
      <c r="A4" s="147" t="s">
        <v>291</v>
      </c>
      <c r="B4" s="183">
        <v>30</v>
      </c>
      <c r="C4" s="217">
        <v>238</v>
      </c>
      <c r="D4" s="217">
        <v>7140</v>
      </c>
      <c r="E4" s="224">
        <f t="shared" ref="E4:E6" si="0">D4*12</f>
        <v>85680</v>
      </c>
    </row>
    <row r="5" spans="1:5" x14ac:dyDescent="0.25">
      <c r="A5" s="147" t="s">
        <v>364</v>
      </c>
      <c r="B5" s="183">
        <v>1</v>
      </c>
      <c r="C5" s="217">
        <v>505</v>
      </c>
      <c r="D5" s="217">
        <v>505</v>
      </c>
      <c r="E5" s="224">
        <f t="shared" si="0"/>
        <v>6060</v>
      </c>
    </row>
    <row r="6" spans="1:5" x14ac:dyDescent="0.25">
      <c r="A6" s="147" t="s">
        <v>292</v>
      </c>
      <c r="B6" s="183">
        <v>2</v>
      </c>
      <c r="C6" s="217">
        <v>350</v>
      </c>
      <c r="D6" s="217">
        <v>700</v>
      </c>
      <c r="E6" s="224">
        <f t="shared" si="0"/>
        <v>8400</v>
      </c>
    </row>
    <row r="7" spans="1:5" ht="15.75" x14ac:dyDescent="0.25">
      <c r="A7" s="221" t="s">
        <v>367</v>
      </c>
      <c r="B7" s="221">
        <f>SUM(B3:B6)</f>
        <v>334</v>
      </c>
      <c r="C7" s="221"/>
      <c r="D7" s="222">
        <f>SUM(D3:D6)</f>
        <v>95033</v>
      </c>
      <c r="E7" s="225">
        <f>SUM(E3:E6)</f>
        <v>1140396</v>
      </c>
    </row>
    <row r="8" spans="1:5" x14ac:dyDescent="0.25">
      <c r="D8" s="22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1FFF-51EE-4D2C-9663-AD15D3BA9C8C}">
  <dimension ref="B1:H14"/>
  <sheetViews>
    <sheetView workbookViewId="0">
      <selection activeCell="J7" sqref="J7"/>
    </sheetView>
  </sheetViews>
  <sheetFormatPr defaultRowHeight="15" x14ac:dyDescent="0.25"/>
  <cols>
    <col min="1" max="1" width="8.7109375" customWidth="1"/>
    <col min="2" max="2" width="11.140625" customWidth="1"/>
    <col min="3" max="3" width="12.85546875" customWidth="1"/>
    <col min="4" max="4" width="13.7109375" customWidth="1"/>
    <col min="6" max="6" width="10.85546875" customWidth="1"/>
    <col min="7" max="7" width="12.5703125" customWidth="1"/>
    <col min="8" max="8" width="13.85546875" customWidth="1"/>
  </cols>
  <sheetData>
    <row r="1" spans="2:8" x14ac:dyDescent="0.25">
      <c r="B1" s="208" t="s">
        <v>300</v>
      </c>
      <c r="C1" s="209" t="s">
        <v>301</v>
      </c>
      <c r="D1" s="209" t="s">
        <v>302</v>
      </c>
      <c r="F1" s="208" t="s">
        <v>303</v>
      </c>
      <c r="G1" s="209" t="s">
        <v>301</v>
      </c>
      <c r="H1" s="209" t="s">
        <v>302</v>
      </c>
    </row>
    <row r="2" spans="2:8" x14ac:dyDescent="0.25">
      <c r="B2" s="182" t="s">
        <v>304</v>
      </c>
      <c r="C2" s="148">
        <v>1</v>
      </c>
      <c r="D2" s="148">
        <v>3</v>
      </c>
      <c r="F2" s="182" t="s">
        <v>295</v>
      </c>
      <c r="G2" s="148"/>
      <c r="H2" s="148">
        <v>2</v>
      </c>
    </row>
    <row r="3" spans="2:8" x14ac:dyDescent="0.25">
      <c r="B3" s="182" t="s">
        <v>305</v>
      </c>
      <c r="C3" s="148"/>
      <c r="D3" s="148">
        <v>2</v>
      </c>
      <c r="F3" s="182" t="s">
        <v>293</v>
      </c>
      <c r="G3" s="148"/>
      <c r="H3" s="148">
        <v>1</v>
      </c>
    </row>
    <row r="4" spans="2:8" x14ac:dyDescent="0.25">
      <c r="B4" s="182" t="s">
        <v>306</v>
      </c>
      <c r="C4" s="148"/>
      <c r="D4" s="148">
        <v>2</v>
      </c>
      <c r="F4" s="182" t="s">
        <v>298</v>
      </c>
      <c r="G4" s="148"/>
      <c r="H4" s="148">
        <v>1</v>
      </c>
    </row>
    <row r="5" spans="2:8" x14ac:dyDescent="0.25">
      <c r="B5" s="182" t="s">
        <v>307</v>
      </c>
      <c r="C5" s="148"/>
      <c r="D5" s="148">
        <v>2</v>
      </c>
      <c r="F5" s="182" t="s">
        <v>296</v>
      </c>
      <c r="G5" s="148"/>
      <c r="H5" s="148">
        <v>1</v>
      </c>
    </row>
    <row r="6" spans="2:8" x14ac:dyDescent="0.25">
      <c r="B6" s="182" t="s">
        <v>308</v>
      </c>
      <c r="C6" s="148"/>
      <c r="D6" s="148">
        <v>2</v>
      </c>
      <c r="F6" s="182" t="s">
        <v>297</v>
      </c>
      <c r="G6" s="148"/>
      <c r="H6" s="148">
        <v>1</v>
      </c>
    </row>
    <row r="7" spans="2:8" x14ac:dyDescent="0.25">
      <c r="B7" s="182" t="s">
        <v>309</v>
      </c>
      <c r="C7" s="148"/>
      <c r="D7" s="148">
        <v>2</v>
      </c>
      <c r="F7" s="182" t="s">
        <v>299</v>
      </c>
      <c r="G7" s="148"/>
      <c r="H7" s="148">
        <v>1</v>
      </c>
    </row>
    <row r="8" spans="2:8" x14ac:dyDescent="0.25">
      <c r="B8" s="182" t="s">
        <v>310</v>
      </c>
      <c r="C8" s="148"/>
      <c r="D8" s="148">
        <v>2</v>
      </c>
      <c r="F8" s="182" t="s">
        <v>294</v>
      </c>
      <c r="G8" s="148"/>
      <c r="H8" s="148">
        <v>2</v>
      </c>
    </row>
    <row r="9" spans="2:8" x14ac:dyDescent="0.25">
      <c r="B9" s="182" t="s">
        <v>311</v>
      </c>
      <c r="C9" s="148"/>
      <c r="D9" s="148">
        <v>2</v>
      </c>
      <c r="F9" s="182"/>
      <c r="G9" s="148"/>
      <c r="H9" s="148"/>
    </row>
    <row r="10" spans="2:8" x14ac:dyDescent="0.25">
      <c r="B10" s="182" t="s">
        <v>312</v>
      </c>
      <c r="C10" s="148">
        <v>1</v>
      </c>
      <c r="D10" s="148">
        <v>6</v>
      </c>
      <c r="F10" s="182"/>
      <c r="G10" s="148"/>
      <c r="H10" s="148"/>
    </row>
    <row r="11" spans="2:8" x14ac:dyDescent="0.25">
      <c r="B11" s="148" t="s">
        <v>239</v>
      </c>
      <c r="C11" s="148">
        <v>2</v>
      </c>
      <c r="D11" s="148">
        <v>23</v>
      </c>
      <c r="F11" s="148" t="s">
        <v>239</v>
      </c>
      <c r="G11" s="148">
        <v>0</v>
      </c>
      <c r="H11" s="148">
        <v>9</v>
      </c>
    </row>
    <row r="14" spans="2:8" x14ac:dyDescent="0.25">
      <c r="B14" s="203" t="s">
        <v>313</v>
      </c>
      <c r="D14" s="203">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D10D-0350-44DD-93E6-720D22DD3252}">
  <dimension ref="A2:F20"/>
  <sheetViews>
    <sheetView zoomScaleNormal="100" workbookViewId="0">
      <selection activeCell="I10" sqref="I10"/>
    </sheetView>
  </sheetViews>
  <sheetFormatPr defaultRowHeight="15" x14ac:dyDescent="0.25"/>
  <cols>
    <col min="1" max="1" width="9.85546875" customWidth="1"/>
    <col min="2" max="2" width="27.85546875" customWidth="1"/>
    <col min="3" max="3" width="20.85546875" customWidth="1"/>
    <col min="4" max="5" width="18.85546875" customWidth="1"/>
    <col min="6" max="6" width="20.42578125" customWidth="1"/>
  </cols>
  <sheetData>
    <row r="2" spans="1:6" ht="15.75" thickBot="1" x14ac:dyDescent="0.3"/>
    <row r="3" spans="1:6" ht="16.5" customHeight="1" thickBot="1" x14ac:dyDescent="0.3">
      <c r="A3" s="194" t="s">
        <v>267</v>
      </c>
      <c r="B3" s="195" t="s">
        <v>268</v>
      </c>
      <c r="C3" s="195" t="s">
        <v>269</v>
      </c>
      <c r="D3" s="195" t="s">
        <v>270</v>
      </c>
      <c r="E3" s="195" t="s">
        <v>288</v>
      </c>
      <c r="F3" s="195" t="s">
        <v>239</v>
      </c>
    </row>
    <row r="4" spans="1:6" ht="32.450000000000003" customHeight="1" thickBot="1" x14ac:dyDescent="0.3">
      <c r="A4" s="301">
        <v>1</v>
      </c>
      <c r="B4" s="303" t="s">
        <v>271</v>
      </c>
      <c r="C4" s="196" t="s">
        <v>274</v>
      </c>
      <c r="D4" s="196" t="s">
        <v>275</v>
      </c>
      <c r="E4" s="301" t="s">
        <v>287</v>
      </c>
      <c r="F4" s="305">
        <f>(D5+C5)*2</f>
        <v>3000</v>
      </c>
    </row>
    <row r="5" spans="1:6" ht="20.100000000000001" customHeight="1" thickBot="1" x14ac:dyDescent="0.3">
      <c r="A5" s="302"/>
      <c r="B5" s="304"/>
      <c r="C5" s="197">
        <v>700</v>
      </c>
      <c r="D5" s="197">
        <v>800</v>
      </c>
      <c r="E5" s="307"/>
      <c r="F5" s="306"/>
    </row>
    <row r="6" spans="1:6" ht="35.1" customHeight="1" thickBot="1" x14ac:dyDescent="0.3">
      <c r="A6" s="301">
        <v>2</v>
      </c>
      <c r="B6" s="303" t="s">
        <v>276</v>
      </c>
      <c r="C6" s="196" t="s">
        <v>277</v>
      </c>
      <c r="D6" s="196" t="s">
        <v>278</v>
      </c>
      <c r="E6" s="307"/>
      <c r="F6" s="305">
        <f t="shared" ref="F6" si="0">(D7+C7)*2</f>
        <v>7000</v>
      </c>
    </row>
    <row r="7" spans="1:6" ht="13.5" customHeight="1" thickBot="1" x14ac:dyDescent="0.3">
      <c r="A7" s="302"/>
      <c r="B7" s="304"/>
      <c r="C7" s="197">
        <v>1100</v>
      </c>
      <c r="D7" s="197">
        <v>2400</v>
      </c>
      <c r="E7" s="307"/>
      <c r="F7" s="306"/>
    </row>
    <row r="8" spans="1:6" ht="30.6" customHeight="1" thickBot="1" x14ac:dyDescent="0.3">
      <c r="A8" s="301">
        <v>3</v>
      </c>
      <c r="B8" s="303" t="s">
        <v>279</v>
      </c>
      <c r="C8" s="196" t="s">
        <v>274</v>
      </c>
      <c r="D8" s="196" t="s">
        <v>275</v>
      </c>
      <c r="E8" s="307"/>
      <c r="F8" s="305">
        <f t="shared" ref="F8" si="1">(D9+C9)*2</f>
        <v>3000</v>
      </c>
    </row>
    <row r="9" spans="1:6" ht="15.75" thickBot="1" x14ac:dyDescent="0.3">
      <c r="A9" s="302"/>
      <c r="B9" s="304"/>
      <c r="C9" s="197">
        <v>700</v>
      </c>
      <c r="D9" s="197">
        <v>800</v>
      </c>
      <c r="E9" s="307"/>
      <c r="F9" s="306"/>
    </row>
    <row r="10" spans="1:6" ht="15.75" thickBot="1" x14ac:dyDescent="0.3">
      <c r="A10" s="301">
        <v>4</v>
      </c>
      <c r="B10" s="303" t="s">
        <v>272</v>
      </c>
      <c r="C10" s="196" t="s">
        <v>273</v>
      </c>
      <c r="D10" s="196" t="s">
        <v>275</v>
      </c>
      <c r="E10" s="307"/>
      <c r="F10" s="305">
        <f t="shared" ref="F10" si="2">(D11+C11)*2</f>
        <v>12000</v>
      </c>
    </row>
    <row r="11" spans="1:6" ht="15.75" thickBot="1" x14ac:dyDescent="0.3">
      <c r="A11" s="302"/>
      <c r="B11" s="304"/>
      <c r="C11" s="197">
        <v>5200</v>
      </c>
      <c r="D11" s="197">
        <v>800</v>
      </c>
      <c r="E11" s="307"/>
      <c r="F11" s="306"/>
    </row>
    <row r="12" spans="1:6" ht="15.75" thickBot="1" x14ac:dyDescent="0.3">
      <c r="A12" s="301">
        <v>5</v>
      </c>
      <c r="B12" s="303" t="s">
        <v>280</v>
      </c>
      <c r="C12" s="196" t="s">
        <v>286</v>
      </c>
      <c r="D12" s="196" t="s">
        <v>275</v>
      </c>
      <c r="E12" s="307"/>
      <c r="F12" s="305">
        <f t="shared" ref="F12" si="3">(D13+C13)*2</f>
        <v>9200</v>
      </c>
    </row>
    <row r="13" spans="1:6" ht="15.75" thickBot="1" x14ac:dyDescent="0.3">
      <c r="A13" s="302"/>
      <c r="B13" s="304"/>
      <c r="C13" s="197">
        <v>3800</v>
      </c>
      <c r="D13" s="197">
        <v>800</v>
      </c>
      <c r="E13" s="302"/>
      <c r="F13" s="306"/>
    </row>
    <row r="14" spans="1:6" ht="16.5" thickBot="1" x14ac:dyDescent="0.3">
      <c r="A14" s="299" t="s">
        <v>65</v>
      </c>
      <c r="B14" s="300"/>
      <c r="C14" s="198">
        <f>SUM(C5:C13)</f>
        <v>11500</v>
      </c>
      <c r="D14" s="198">
        <f>SUM(D5:D13)</f>
        <v>5600</v>
      </c>
      <c r="E14" s="198"/>
      <c r="F14" s="198">
        <f>SUM(F4:F12)</f>
        <v>34200</v>
      </c>
    </row>
    <row r="16" spans="1:6" x14ac:dyDescent="0.25">
      <c r="A16" s="199" t="s">
        <v>281</v>
      </c>
    </row>
    <row r="17" spans="1:1" x14ac:dyDescent="0.25">
      <c r="A17" s="200" t="s">
        <v>282</v>
      </c>
    </row>
    <row r="18" spans="1:1" x14ac:dyDescent="0.25">
      <c r="A18" s="201" t="s">
        <v>283</v>
      </c>
    </row>
    <row r="19" spans="1:1" x14ac:dyDescent="0.25">
      <c r="A19" s="201" t="s">
        <v>284</v>
      </c>
    </row>
    <row r="20" spans="1:1" x14ac:dyDescent="0.25">
      <c r="A20" s="201" t="s">
        <v>285</v>
      </c>
    </row>
  </sheetData>
  <mergeCells count="17">
    <mergeCell ref="A4:A5"/>
    <mergeCell ref="B4:B5"/>
    <mergeCell ref="F4:F5"/>
    <mergeCell ref="A6:A7"/>
    <mergeCell ref="B6:B7"/>
    <mergeCell ref="F6:F7"/>
    <mergeCell ref="E4:E13"/>
    <mergeCell ref="A12:A13"/>
    <mergeCell ref="B12:B13"/>
    <mergeCell ref="F12:F13"/>
    <mergeCell ref="A14:B14"/>
    <mergeCell ref="A8:A9"/>
    <mergeCell ref="B8:B9"/>
    <mergeCell ref="F8:F9"/>
    <mergeCell ref="A10:A11"/>
    <mergeCell ref="B10:B11"/>
    <mergeCell ref="F10:F11"/>
  </mergeCells>
  <pageMargins left="0.7" right="0.7" top="0.75" bottom="0.75" header="0.3" footer="0.3"/>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17E1C-1004-4EB6-B0D3-6C3B0B6870D9}">
  <dimension ref="A1:J18"/>
  <sheetViews>
    <sheetView topLeftCell="E2" workbookViewId="0">
      <selection activeCell="G16" sqref="G16"/>
    </sheetView>
  </sheetViews>
  <sheetFormatPr defaultRowHeight="15" x14ac:dyDescent="0.25"/>
  <cols>
    <col min="1" max="1" width="24" customWidth="1"/>
    <col min="2" max="2" width="43" hidden="1" customWidth="1"/>
    <col min="3" max="3" width="14.5703125" hidden="1" customWidth="1"/>
    <col min="4" max="4" width="18.140625" hidden="1" customWidth="1"/>
    <col min="5" max="5" width="18.140625" customWidth="1"/>
    <col min="6" max="6" width="16.85546875" customWidth="1"/>
    <col min="7" max="7" width="24.5703125" customWidth="1"/>
    <col min="8" max="9" width="18.28515625" customWidth="1"/>
    <col min="10" max="10" width="19.85546875" customWidth="1"/>
  </cols>
  <sheetData>
    <row r="1" spans="1:10" x14ac:dyDescent="0.25">
      <c r="A1" s="210" t="s">
        <v>314</v>
      </c>
      <c r="B1" s="210" t="s">
        <v>315</v>
      </c>
      <c r="C1" s="210" t="s">
        <v>316</v>
      </c>
      <c r="D1" s="210" t="s">
        <v>317</v>
      </c>
      <c r="E1" s="210" t="s">
        <v>290</v>
      </c>
      <c r="F1" s="210" t="s">
        <v>318</v>
      </c>
      <c r="G1" s="210" t="s">
        <v>319</v>
      </c>
      <c r="H1" s="210" t="s">
        <v>320</v>
      </c>
      <c r="I1" s="211" t="s">
        <v>340</v>
      </c>
      <c r="J1" s="211" t="s">
        <v>341</v>
      </c>
    </row>
    <row r="2" spans="1:10" ht="129" customHeight="1" x14ac:dyDescent="0.25">
      <c r="A2" s="184" t="s">
        <v>289</v>
      </c>
      <c r="B2" s="184" t="s">
        <v>321</v>
      </c>
      <c r="C2" s="184">
        <v>40</v>
      </c>
      <c r="D2" s="184">
        <v>207</v>
      </c>
      <c r="E2" s="184">
        <v>247</v>
      </c>
      <c r="F2" s="184">
        <v>22</v>
      </c>
      <c r="G2" s="184">
        <v>2</v>
      </c>
      <c r="H2" s="183">
        <v>3</v>
      </c>
      <c r="I2" s="212">
        <v>11</v>
      </c>
      <c r="J2" s="213" t="s">
        <v>346</v>
      </c>
    </row>
    <row r="3" spans="1:10" x14ac:dyDescent="0.25">
      <c r="A3" s="147" t="s">
        <v>322</v>
      </c>
      <c r="B3" s="147" t="s">
        <v>323</v>
      </c>
      <c r="C3" s="147">
        <v>1</v>
      </c>
      <c r="D3" s="147">
        <v>14</v>
      </c>
      <c r="E3" s="147">
        <v>13</v>
      </c>
      <c r="F3" s="147">
        <v>2</v>
      </c>
      <c r="G3" s="147" t="s">
        <v>324</v>
      </c>
      <c r="H3" s="147" t="s">
        <v>324</v>
      </c>
      <c r="I3" s="212">
        <v>1</v>
      </c>
      <c r="J3" s="214"/>
    </row>
    <row r="4" spans="1:10" x14ac:dyDescent="0.25">
      <c r="A4" s="147" t="s">
        <v>325</v>
      </c>
      <c r="B4" s="147" t="s">
        <v>326</v>
      </c>
      <c r="C4" s="147">
        <v>1</v>
      </c>
      <c r="D4" s="147">
        <v>13</v>
      </c>
      <c r="E4" s="147">
        <v>13</v>
      </c>
      <c r="F4" s="147">
        <v>2</v>
      </c>
      <c r="G4" s="147" t="s">
        <v>324</v>
      </c>
      <c r="H4" s="147" t="s">
        <v>324</v>
      </c>
      <c r="I4" s="212">
        <v>1</v>
      </c>
      <c r="J4" s="214"/>
    </row>
    <row r="5" spans="1:10" ht="16.5" customHeight="1" x14ac:dyDescent="0.25">
      <c r="A5" s="147" t="s">
        <v>327</v>
      </c>
      <c r="B5" s="147" t="s">
        <v>328</v>
      </c>
      <c r="C5" s="147">
        <v>1</v>
      </c>
      <c r="D5" s="147">
        <v>8</v>
      </c>
      <c r="E5" s="147">
        <v>8</v>
      </c>
      <c r="F5" s="147">
        <v>1</v>
      </c>
      <c r="G5" s="147" t="s">
        <v>324</v>
      </c>
      <c r="H5" s="147" t="s">
        <v>324</v>
      </c>
      <c r="I5" s="212">
        <v>1</v>
      </c>
      <c r="J5" s="214"/>
    </row>
    <row r="6" spans="1:10" hidden="1" x14ac:dyDescent="0.25">
      <c r="A6" s="147" t="s">
        <v>329</v>
      </c>
      <c r="B6" s="147" t="s">
        <v>330</v>
      </c>
      <c r="C6" s="147">
        <v>1</v>
      </c>
      <c r="D6" s="147">
        <v>12</v>
      </c>
      <c r="E6" s="147">
        <v>12</v>
      </c>
      <c r="F6" s="147">
        <v>2</v>
      </c>
      <c r="G6" s="147" t="s">
        <v>324</v>
      </c>
      <c r="H6" s="147" t="s">
        <v>324</v>
      </c>
      <c r="I6" s="212">
        <v>1</v>
      </c>
      <c r="J6" s="214"/>
    </row>
    <row r="7" spans="1:10" ht="12.6" customHeight="1" x14ac:dyDescent="0.25">
      <c r="A7" s="147" t="s">
        <v>331</v>
      </c>
      <c r="B7" s="147" t="s">
        <v>332</v>
      </c>
      <c r="C7" s="147" t="s">
        <v>324</v>
      </c>
      <c r="D7" s="147">
        <v>5</v>
      </c>
      <c r="E7" s="147">
        <v>4</v>
      </c>
      <c r="F7" s="147" t="s">
        <v>324</v>
      </c>
      <c r="G7" s="147" t="s">
        <v>324</v>
      </c>
      <c r="H7" s="147" t="s">
        <v>324</v>
      </c>
      <c r="I7" s="212">
        <v>1</v>
      </c>
      <c r="J7" s="214"/>
    </row>
    <row r="8" spans="1:10" x14ac:dyDescent="0.25">
      <c r="A8" s="147" t="s">
        <v>333</v>
      </c>
      <c r="B8" s="147" t="s">
        <v>334</v>
      </c>
      <c r="C8" s="147" t="s">
        <v>324</v>
      </c>
      <c r="D8" s="147">
        <v>4</v>
      </c>
      <c r="E8" s="147">
        <v>3</v>
      </c>
      <c r="F8" s="147" t="s">
        <v>324</v>
      </c>
      <c r="G8" s="147" t="s">
        <v>324</v>
      </c>
      <c r="H8" s="147" t="s">
        <v>324</v>
      </c>
      <c r="I8" s="212">
        <v>1</v>
      </c>
      <c r="J8" s="214"/>
    </row>
    <row r="9" spans="1:10" ht="11.1" customHeight="1" x14ac:dyDescent="0.25">
      <c r="A9" s="147" t="s">
        <v>335</v>
      </c>
      <c r="B9" s="147" t="s">
        <v>336</v>
      </c>
      <c r="C9" s="147">
        <v>1</v>
      </c>
      <c r="D9" s="147">
        <v>11</v>
      </c>
      <c r="E9" s="147">
        <v>11</v>
      </c>
      <c r="F9" s="147">
        <v>1</v>
      </c>
      <c r="G9" s="147" t="s">
        <v>324</v>
      </c>
      <c r="H9" s="147" t="s">
        <v>324</v>
      </c>
      <c r="I9" s="212">
        <v>1</v>
      </c>
      <c r="J9" s="214"/>
    </row>
    <row r="10" spans="1:10" hidden="1" x14ac:dyDescent="0.25">
      <c r="A10" s="147" t="s">
        <v>337</v>
      </c>
      <c r="B10" s="147" t="s">
        <v>338</v>
      </c>
      <c r="C10" s="147">
        <v>45</v>
      </c>
      <c r="D10" s="147">
        <v>266</v>
      </c>
      <c r="E10" s="148">
        <f>SUM(E2:E9)</f>
        <v>311</v>
      </c>
      <c r="F10" s="148">
        <v>30</v>
      </c>
      <c r="G10" s="148">
        <v>2</v>
      </c>
      <c r="H10" s="148">
        <v>3</v>
      </c>
      <c r="I10" s="148"/>
      <c r="J10" s="147"/>
    </row>
    <row r="11" spans="1:10" ht="12" customHeight="1" x14ac:dyDescent="0.25"/>
    <row r="12" spans="1:10" ht="19.5" thickBot="1" x14ac:dyDescent="0.35">
      <c r="A12" s="205" t="s">
        <v>339</v>
      </c>
      <c r="B12" s="206"/>
      <c r="C12" s="206"/>
      <c r="D12" s="206"/>
      <c r="E12" s="206"/>
      <c r="F12" s="206"/>
      <c r="G12" s="206"/>
      <c r="H12" s="207">
        <f>SUM(E10,F10,G10,H10)</f>
        <v>346</v>
      </c>
      <c r="I12" s="203"/>
    </row>
    <row r="13" spans="1:10" ht="15.75" thickTop="1" x14ac:dyDescent="0.25"/>
    <row r="14" spans="1:10" x14ac:dyDescent="0.25">
      <c r="A14" t="s">
        <v>342</v>
      </c>
      <c r="E14">
        <v>315</v>
      </c>
    </row>
    <row r="15" spans="1:10" x14ac:dyDescent="0.25">
      <c r="A15" t="s">
        <v>343</v>
      </c>
      <c r="E15">
        <v>11</v>
      </c>
    </row>
    <row r="16" spans="1:10" x14ac:dyDescent="0.25">
      <c r="A16" t="s">
        <v>344</v>
      </c>
      <c r="E16">
        <v>7</v>
      </c>
    </row>
    <row r="17" spans="1:5" x14ac:dyDescent="0.25">
      <c r="A17" t="s">
        <v>345</v>
      </c>
      <c r="E17">
        <v>13</v>
      </c>
    </row>
    <row r="18" spans="1:5" x14ac:dyDescent="0.25">
      <c r="E18">
        <f>SUM(E14:E17)</f>
        <v>346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Unit</vt:lpstr>
      <vt:lpstr>2023</vt:lpstr>
      <vt:lpstr>2024</vt:lpstr>
      <vt:lpstr>Pembahagian Komputer</vt:lpstr>
      <vt:lpstr>Bekalan Komputer</vt:lpstr>
      <vt:lpstr>334 Unit</vt:lpstr>
      <vt:lpstr>Printer</vt:lpstr>
      <vt:lpstr>PERBELANJAAN PERJALANAN</vt:lpstr>
      <vt:lpstr>346 unit</vt:lpstr>
      <vt:lpstr>Progress Contract</vt:lpstr>
      <vt:lpstr>BOM</vt:lpstr>
      <vt:lpstr>Sheet1</vt:lpstr>
      <vt:lpstr>Sheet2</vt:lpstr>
      <vt:lpstr>Sheet3</vt:lpstr>
      <vt:lpstr>OS</vt:lpstr>
      <vt:lpstr>'2024'!Print_Area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X13</dc:creator>
  <cp:lastModifiedBy>Nor Fadilah Zulkifli Muhamad</cp:lastModifiedBy>
  <cp:lastPrinted>2023-07-24T01:30:51Z</cp:lastPrinted>
  <dcterms:created xsi:type="dcterms:W3CDTF">2023-01-04T07:07:39Z</dcterms:created>
  <dcterms:modified xsi:type="dcterms:W3CDTF">2023-08-24T02:56:32Z</dcterms:modified>
</cp:coreProperties>
</file>